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8" activeTab="2"/>
  </bookViews>
  <sheets>
    <sheet name="新增运力奖励" sheetId="1" r:id="rId1"/>
    <sheet name="动力规模奖励" sheetId="8" r:id="rId2"/>
    <sheet name="贷款贴息奖励" sheetId="2" r:id="rId3"/>
    <sheet name="利息计算明细表（兴通739）" sheetId="3" r:id="rId4"/>
    <sheet name="利息计算明细表（兴通56）" sheetId="4" r:id="rId5"/>
    <sheet name="利息计算明细表（兴通7）" sheetId="5" r:id="rId6"/>
    <sheet name="利息计算明细表（兴通79）" sheetId="6" r:id="rId7"/>
    <sheet name="利息计算明细表（兴通729）" sheetId="7" r:id="rId8"/>
  </sheets>
  <definedNames>
    <definedName name="_xlnm.Print_Titles" localSheetId="4">'利息计算明细表（兴通56）'!$1:$3</definedName>
    <definedName name="_xlnm.Print_Titles" localSheetId="3">'利息计算明细表（兴通739）'!$1:$3</definedName>
  </definedNames>
  <calcPr calcId="144525"/>
</workbook>
</file>

<file path=xl/sharedStrings.xml><?xml version="1.0" encoding="utf-8"?>
<sst xmlns="http://schemas.openxmlformats.org/spreadsheetml/2006/main" count="343" uniqueCount="108">
  <si>
    <t>附件1</t>
  </si>
  <si>
    <t>2022年度泉州市促进水路运输业发展奖励资金之新增船舶运力奖励审核表</t>
  </si>
  <si>
    <t>申报单位：兴通海运股份有限公司</t>
  </si>
  <si>
    <t>序号</t>
  </si>
  <si>
    <t>船舶名称</t>
  </si>
  <si>
    <t>取得所有权日期</t>
  </si>
  <si>
    <t>船舶建成    日期</t>
  </si>
  <si>
    <t>船龄（年）</t>
  </si>
  <si>
    <t>船舶经营者所有权</t>
  </si>
  <si>
    <t>建造或购买</t>
  </si>
  <si>
    <t>船舶类型</t>
  </si>
  <si>
    <t>企业申报数据</t>
  </si>
  <si>
    <t>中介审核数据</t>
  </si>
  <si>
    <t>备注</t>
  </si>
  <si>
    <t>新增运力（载重吨）</t>
  </si>
  <si>
    <t>申请奖励金额（万元）</t>
  </si>
  <si>
    <t>建造（载重吨）</t>
  </si>
  <si>
    <t>购买（载重吨）</t>
  </si>
  <si>
    <t>建造（100元/载重吨）</t>
  </si>
  <si>
    <t>购买（100元/载重吨）</t>
  </si>
  <si>
    <t>兴通7</t>
  </si>
  <si>
    <t>/</t>
  </si>
  <si>
    <t>建造</t>
  </si>
  <si>
    <t>散装化学品船</t>
  </si>
  <si>
    <t>兴通79</t>
  </si>
  <si>
    <r>
      <rPr>
        <sz val="10"/>
        <color theme="1"/>
        <rFont val="宋体"/>
        <charset val="134"/>
        <scheme val="minor"/>
      </rPr>
      <t>散装化学品船/</t>
    </r>
    <r>
      <rPr>
        <sz val="10"/>
        <color theme="1"/>
        <rFont val="宋体"/>
        <charset val="134"/>
        <scheme val="minor"/>
      </rPr>
      <t>油船</t>
    </r>
  </si>
  <si>
    <t>兴通729</t>
  </si>
  <si>
    <t>合计</t>
  </si>
  <si>
    <t>附件2</t>
  </si>
  <si>
    <t>2022年度泉州市促进水路运输业发展奖励资金之运力规模奖励审核表</t>
  </si>
  <si>
    <t>船舶运力（载重吨）</t>
  </si>
  <si>
    <t>兴通56</t>
  </si>
  <si>
    <t>2020/8/6</t>
  </si>
  <si>
    <t>2020年已申报奖励</t>
  </si>
  <si>
    <t>兴通739</t>
  </si>
  <si>
    <t>2021/1/28</t>
  </si>
  <si>
    <t>兴通316</t>
  </si>
  <si>
    <t>2022/1/27</t>
  </si>
  <si>
    <t>购买</t>
  </si>
  <si>
    <t>液化气船</t>
  </si>
  <si>
    <t>兴通319</t>
  </si>
  <si>
    <t>兴通759</t>
  </si>
  <si>
    <t>附件3</t>
  </si>
  <si>
    <t>2022年度泉州市促进水路运输业发展奖励资金之船舶贷款贴息审核表</t>
  </si>
  <si>
    <t xml:space="preserve">是否省    内新建 </t>
  </si>
  <si>
    <t>取得所有权  日期</t>
  </si>
  <si>
    <t>开工建造    时间</t>
  </si>
  <si>
    <t>建成时间</t>
  </si>
  <si>
    <t>是否融资租赁</t>
  </si>
  <si>
    <t xml:space="preserve"> 实付利率（%）</t>
  </si>
  <si>
    <t>实付利息（万元）</t>
  </si>
  <si>
    <t>贴息金额（万元）</t>
  </si>
  <si>
    <t xml:space="preserve"> 基准利率（%）</t>
  </si>
  <si>
    <t>基准利息（万元）</t>
  </si>
  <si>
    <t>否</t>
  </si>
  <si>
    <t>中国农业银行同期同档贷款基准利率利息计算明细表（兴通739）</t>
  </si>
  <si>
    <t>贷款本金</t>
  </si>
  <si>
    <t>计息开始日</t>
  </si>
  <si>
    <t>计息结束日</t>
  </si>
  <si>
    <t>计息天数</t>
  </si>
  <si>
    <t>计息年利率</t>
  </si>
  <si>
    <t>实付利息</t>
  </si>
  <si>
    <t>同期同档贷款基准利率</t>
  </si>
  <si>
    <t>同期同档贷款       基准利率利息</t>
  </si>
  <si>
    <t>2021.10.21</t>
  </si>
  <si>
    <t>2022.01.20</t>
  </si>
  <si>
    <t>2022.01.21</t>
  </si>
  <si>
    <t>2022.04.20</t>
  </si>
  <si>
    <t>2022.04.21</t>
  </si>
  <si>
    <t>2022.07.20</t>
  </si>
  <si>
    <t>2022.07.21</t>
  </si>
  <si>
    <t>2022.10.20</t>
  </si>
  <si>
    <t>2021.11.21</t>
  </si>
  <si>
    <t>2022.02.20</t>
  </si>
  <si>
    <t>2022.02.21</t>
  </si>
  <si>
    <t>2022.05.20</t>
  </si>
  <si>
    <t>2022.05.21</t>
  </si>
  <si>
    <t>2022.08.20</t>
  </si>
  <si>
    <t>2022.08.21</t>
  </si>
  <si>
    <t>2022.11.20</t>
  </si>
  <si>
    <t>2022.12.21</t>
  </si>
  <si>
    <t>2022.03.20</t>
  </si>
  <si>
    <t>2022.03.21</t>
  </si>
  <si>
    <t>2022.06.20</t>
  </si>
  <si>
    <t>2022.06.21</t>
  </si>
  <si>
    <t>2022.09.20</t>
  </si>
  <si>
    <t>2022.09.21</t>
  </si>
  <si>
    <t>2021.12.21</t>
  </si>
  <si>
    <t>2022.12.20</t>
  </si>
  <si>
    <t>LPR利率浮动调息</t>
  </si>
  <si>
    <t>泉州银行同期同档贷款基准利率利息计算明细表（兴通56）</t>
  </si>
  <si>
    <t>中国银行同期同档贷款基准利率利息计算明细表（兴通7）</t>
  </si>
  <si>
    <t>2022.05.24</t>
  </si>
  <si>
    <t>2022.05.25</t>
  </si>
  <si>
    <t>2022.11.24</t>
  </si>
  <si>
    <t>2022.11.25</t>
  </si>
  <si>
    <t>招商银行同期同档贷款基准利率利息计算明细表（兴通79）</t>
  </si>
  <si>
    <t>2021.12.29</t>
  </si>
  <si>
    <t>2022.10.21</t>
  </si>
  <si>
    <t>2022.10.30</t>
  </si>
  <si>
    <t>2022.03.22</t>
  </si>
  <si>
    <t>2022.03.28</t>
  </si>
  <si>
    <t>2022.06.28</t>
  </si>
  <si>
    <t>2022.09.28</t>
  </si>
  <si>
    <t>中国工商银行同期同档贷款基准利率利息计算明细表（兴通729）</t>
  </si>
  <si>
    <t>2022.01.18</t>
  </si>
  <si>
    <t>2022.09.13</t>
  </si>
  <si>
    <t>2022.12.13</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</si>
</sst>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
    <numFmt numFmtId="179" formatCode="0.0000%"/>
    <numFmt numFmtId="180" formatCode="0.00_ "/>
  </numFmts>
  <fonts count="29">
    <font>
      <sz val="11"/>
      <color theme="1"/>
      <name val="宋体"/>
      <charset val="134"/>
      <scheme val="minor"/>
    </font>
    <font>
      <sz val="10"/>
      <name val="宋体"/>
      <charset val="134"/>
      <scheme val="minor"/>
    </font>
    <font>
      <b/>
      <sz val="16"/>
      <name val="宋体"/>
      <charset val="134"/>
      <scheme val="minor"/>
    </font>
    <font>
      <sz val="12"/>
      <color rgb="FF333333"/>
      <name val="微软雅黑"/>
      <charset val="134"/>
    </font>
    <font>
      <sz val="10"/>
      <color theme="1"/>
      <name val="宋体"/>
      <charset val="134"/>
      <scheme val="minor"/>
    </font>
    <font>
      <b/>
      <sz val="16"/>
      <color theme="1"/>
      <name val="宋体"/>
      <charset val="134"/>
      <scheme val="minor"/>
    </font>
    <font>
      <b/>
      <sz val="10"/>
      <color theme="1"/>
      <name val="宋体"/>
      <charset val="134"/>
      <scheme val="minor"/>
    </font>
    <font>
      <b/>
      <sz val="14"/>
      <color theme="1"/>
      <name val="宋体"/>
      <charset val="134"/>
      <scheme val="minor"/>
    </font>
    <font>
      <sz val="10"/>
      <color theme="1"/>
      <name val="宋体"/>
      <charset val="134"/>
    </font>
    <font>
      <b/>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177" fontId="1" fillId="0" borderId="0" xfId="0" applyNumberFormat="1" applyFon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wrapText="1"/>
    </xf>
    <xf numFmtId="177" fontId="1" fillId="0" borderId="1" xfId="0" applyNumberFormat="1" applyFont="1" applyBorder="1" applyAlignment="1">
      <alignment horizontal="right" vertical="center"/>
    </xf>
    <xf numFmtId="14" fontId="1" fillId="0" borderId="1" xfId="0" applyNumberFormat="1" applyFont="1" applyBorder="1" applyAlignment="1">
      <alignment horizontal="center" vertical="center"/>
    </xf>
    <xf numFmtId="0" fontId="1" fillId="0" borderId="1" xfId="0" applyFont="1" applyBorder="1">
      <alignment vertical="center"/>
    </xf>
    <xf numFmtId="178" fontId="1" fillId="0" borderId="1" xfId="0" applyNumberFormat="1" applyFont="1" applyBorder="1">
      <alignment vertical="center"/>
    </xf>
    <xf numFmtId="177" fontId="1" fillId="0" borderId="1" xfId="0" applyNumberFormat="1" applyFont="1" applyFill="1" applyBorder="1">
      <alignment vertical="center"/>
    </xf>
    <xf numFmtId="10" fontId="1" fillId="0" borderId="1" xfId="0" applyNumberFormat="1" applyFont="1" applyBorder="1">
      <alignment vertical="center"/>
    </xf>
    <xf numFmtId="177" fontId="1" fillId="0" borderId="1" xfId="0" applyNumberFormat="1" applyFont="1" applyBorder="1">
      <alignment vertical="center"/>
    </xf>
    <xf numFmtId="177" fontId="3" fillId="0" borderId="0" xfId="0" applyNumberFormat="1" applyFont="1">
      <alignment vertical="center"/>
    </xf>
    <xf numFmtId="178" fontId="1" fillId="0" borderId="1" xfId="0" applyNumberFormat="1" applyFont="1" applyBorder="1" applyAlignment="1">
      <alignment horizontal="right" vertical="center"/>
    </xf>
    <xf numFmtId="0" fontId="4" fillId="0" borderId="0" xfId="0" applyFont="1">
      <alignment vertical="center"/>
    </xf>
    <xf numFmtId="177" fontId="4" fillId="0" borderId="0" xfId="0" applyNumberFormat="1" applyFo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wrapText="1"/>
    </xf>
    <xf numFmtId="177" fontId="4" fillId="0" borderId="1" xfId="0" applyNumberFormat="1" applyFont="1" applyBorder="1" applyAlignment="1">
      <alignment horizontal="right" vertical="center"/>
    </xf>
    <xf numFmtId="14" fontId="4" fillId="0" borderId="1" xfId="0" applyNumberFormat="1" applyFont="1" applyBorder="1" applyAlignment="1">
      <alignment horizontal="center" vertical="center"/>
    </xf>
    <xf numFmtId="0" fontId="4" fillId="0" borderId="1" xfId="0" applyFont="1" applyBorder="1">
      <alignment vertical="center"/>
    </xf>
    <xf numFmtId="10" fontId="4" fillId="0" borderId="1" xfId="0" applyNumberFormat="1" applyFont="1" applyBorder="1">
      <alignment vertical="center"/>
    </xf>
    <xf numFmtId="177" fontId="4" fillId="0" borderId="1" xfId="0" applyNumberFormat="1" applyFont="1" applyBorder="1">
      <alignment vertical="center"/>
    </xf>
    <xf numFmtId="177" fontId="1" fillId="0" borderId="0" xfId="0" applyNumberFormat="1" applyFont="1" applyFill="1">
      <alignment vertical="center"/>
    </xf>
    <xf numFmtId="177" fontId="1" fillId="0" borderId="1" xfId="0" applyNumberFormat="1" applyFont="1" applyFill="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Border="1">
      <alignment vertical="center"/>
    </xf>
    <xf numFmtId="179" fontId="4" fillId="0" borderId="1" xfId="0" applyNumberFormat="1" applyFont="1" applyBorder="1">
      <alignment vertical="center"/>
    </xf>
    <xf numFmtId="14" fontId="4" fillId="0" borderId="1" xfId="0" applyNumberFormat="1" applyFont="1" applyBorder="1" applyAlignment="1">
      <alignment vertical="center"/>
    </xf>
    <xf numFmtId="179" fontId="4" fillId="0" borderId="0" xfId="0" applyNumberFormat="1" applyFo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Fill="1" applyBorder="1" applyAlignment="1">
      <alignment horizontal="center" vertical="center"/>
    </xf>
    <xf numFmtId="176" fontId="4" fillId="0" borderId="1" xfId="0" applyNumberFormat="1" applyFont="1" applyBorder="1">
      <alignment vertical="center"/>
    </xf>
    <xf numFmtId="176" fontId="4" fillId="0" borderId="2" xfId="0" applyNumberFormat="1" applyFont="1" applyBorder="1" applyAlignment="1">
      <alignment vertical="center"/>
    </xf>
    <xf numFmtId="0" fontId="0" fillId="0" borderId="3" xfId="0" applyBorder="1" applyAlignment="1">
      <alignment vertical="center"/>
    </xf>
    <xf numFmtId="0" fontId="4" fillId="0" borderId="0" xfId="0" applyFont="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49" fontId="4"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180" fontId="8" fillId="0" borderId="1" xfId="0" applyNumberFormat="1" applyFont="1" applyBorder="1" applyAlignment="1">
      <alignment horizontal="center" vertical="center"/>
    </xf>
    <xf numFmtId="0" fontId="8" fillId="0" borderId="1" xfId="0" applyFont="1" applyBorder="1" applyAlignment="1">
      <alignment horizontal="center" vertical="center"/>
    </xf>
    <xf numFmtId="180" fontId="8" fillId="0" borderId="1" xfId="0" applyNumberFormat="1" applyFont="1" applyBorder="1" applyAlignment="1">
      <alignment horizontal="right" vertical="center"/>
    </xf>
    <xf numFmtId="0" fontId="9" fillId="0" borderId="1" xfId="0" applyFont="1" applyBorder="1" applyAlignment="1">
      <alignment vertical="center" wrapText="1"/>
    </xf>
    <xf numFmtId="180" fontId="8" fillId="0" borderId="1" xfId="0" applyNumberFormat="1" applyFont="1" applyFill="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right" vertical="center"/>
    </xf>
    <xf numFmtId="180" fontId="4"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Q12"/>
  <sheetViews>
    <sheetView workbookViewId="0">
      <selection activeCell="A2" sqref="A2:Q2"/>
    </sheetView>
  </sheetViews>
  <sheetFormatPr defaultColWidth="9" defaultRowHeight="23.1" customHeight="1"/>
  <cols>
    <col min="1" max="1" width="6.25" style="16" customWidth="1"/>
    <col min="2" max="2" width="9" style="16"/>
    <col min="3" max="4" width="9.375" style="16" customWidth="1"/>
    <col min="5" max="5" width="6.125" style="16" customWidth="1"/>
    <col min="6" max="6" width="8.25" style="16" customWidth="1"/>
    <col min="7" max="7" width="9" style="16"/>
    <col min="8" max="8" width="14.375" style="16" customWidth="1"/>
    <col min="9" max="10" width="13.625" style="16" customWidth="1"/>
    <col min="11" max="12" width="12.625" style="16" customWidth="1"/>
    <col min="13" max="14" width="13.625" style="16" customWidth="1"/>
    <col min="15" max="16" width="12.625" style="16" customWidth="1"/>
    <col min="17" max="17" width="8.25" style="16" customWidth="1"/>
    <col min="18" max="16384" width="9" style="16"/>
  </cols>
  <sheetData>
    <row r="1" customHeight="1" spans="1:1">
      <c r="A1" s="16" t="s">
        <v>0</v>
      </c>
    </row>
    <row r="2" customHeight="1" spans="1:17">
      <c r="A2" s="30" t="s">
        <v>1</v>
      </c>
      <c r="B2" s="30"/>
      <c r="C2" s="30"/>
      <c r="D2" s="30"/>
      <c r="E2" s="30"/>
      <c r="F2" s="30"/>
      <c r="G2" s="30"/>
      <c r="H2" s="30"/>
      <c r="I2" s="30"/>
      <c r="J2" s="30"/>
      <c r="K2" s="30"/>
      <c r="L2" s="30"/>
      <c r="M2" s="30"/>
      <c r="N2" s="30"/>
      <c r="O2" s="30"/>
      <c r="P2" s="30"/>
      <c r="Q2" s="30"/>
    </row>
    <row r="3" customHeight="1" spans="1:1">
      <c r="A3" s="16" t="s">
        <v>2</v>
      </c>
    </row>
    <row r="4" s="29" customFormat="1" customHeight="1" spans="1:17">
      <c r="A4" s="31" t="s">
        <v>3</v>
      </c>
      <c r="B4" s="31" t="s">
        <v>4</v>
      </c>
      <c r="C4" s="32" t="s">
        <v>5</v>
      </c>
      <c r="D4" s="32" t="s">
        <v>6</v>
      </c>
      <c r="E4" s="32" t="s">
        <v>7</v>
      </c>
      <c r="F4" s="32" t="s">
        <v>8</v>
      </c>
      <c r="G4" s="31" t="s">
        <v>9</v>
      </c>
      <c r="H4" s="46" t="s">
        <v>10</v>
      </c>
      <c r="I4" s="31" t="s">
        <v>11</v>
      </c>
      <c r="J4" s="31"/>
      <c r="K4" s="31"/>
      <c r="L4" s="31"/>
      <c r="M4" s="39" t="s">
        <v>12</v>
      </c>
      <c r="N4" s="40"/>
      <c r="O4" s="40"/>
      <c r="P4" s="40"/>
      <c r="Q4" s="31" t="s">
        <v>13</v>
      </c>
    </row>
    <row r="5" s="29" customFormat="1" customHeight="1" spans="1:17">
      <c r="A5" s="31"/>
      <c r="B5" s="31"/>
      <c r="C5" s="47"/>
      <c r="D5" s="47"/>
      <c r="E5" s="47"/>
      <c r="F5" s="47"/>
      <c r="G5" s="31"/>
      <c r="H5" s="48"/>
      <c r="I5" s="31" t="s">
        <v>14</v>
      </c>
      <c r="J5" s="31"/>
      <c r="K5" s="31" t="s">
        <v>15</v>
      </c>
      <c r="L5" s="31"/>
      <c r="M5" s="31" t="s">
        <v>14</v>
      </c>
      <c r="N5" s="31"/>
      <c r="O5" s="31" t="s">
        <v>15</v>
      </c>
      <c r="P5" s="31"/>
      <c r="Q5" s="31"/>
    </row>
    <row r="6" s="29" customFormat="1" customHeight="1" spans="1:17">
      <c r="A6" s="31"/>
      <c r="B6" s="31"/>
      <c r="C6" s="33"/>
      <c r="D6" s="33"/>
      <c r="E6" s="33"/>
      <c r="F6" s="33"/>
      <c r="G6" s="31"/>
      <c r="H6" s="49"/>
      <c r="I6" s="31" t="s">
        <v>16</v>
      </c>
      <c r="J6" s="31" t="s">
        <v>17</v>
      </c>
      <c r="K6" s="60" t="s">
        <v>18</v>
      </c>
      <c r="L6" s="60" t="s">
        <v>19</v>
      </c>
      <c r="M6" s="31" t="s">
        <v>16</v>
      </c>
      <c r="N6" s="31" t="s">
        <v>17</v>
      </c>
      <c r="O6" s="60" t="s">
        <v>18</v>
      </c>
      <c r="P6" s="60" t="s">
        <v>19</v>
      </c>
      <c r="Q6" s="31"/>
    </row>
    <row r="7" customHeight="1" spans="1:17">
      <c r="A7" s="19">
        <v>1</v>
      </c>
      <c r="B7" s="24" t="s">
        <v>20</v>
      </c>
      <c r="C7" s="37">
        <v>44603</v>
      </c>
      <c r="D7" s="37">
        <v>44559</v>
      </c>
      <c r="E7" s="59" t="s">
        <v>21</v>
      </c>
      <c r="F7" s="51">
        <v>1</v>
      </c>
      <c r="G7" s="19" t="s">
        <v>22</v>
      </c>
      <c r="H7" s="19" t="s">
        <v>23</v>
      </c>
      <c r="I7" s="24">
        <v>5258</v>
      </c>
      <c r="J7" s="53" t="s">
        <v>21</v>
      </c>
      <c r="K7" s="24">
        <f>I7*100/10000</f>
        <v>52.58</v>
      </c>
      <c r="L7" s="53" t="s">
        <v>21</v>
      </c>
      <c r="M7" s="24">
        <v>5258</v>
      </c>
      <c r="N7" s="53" t="s">
        <v>21</v>
      </c>
      <c r="O7" s="24">
        <f>M7*100/10000</f>
        <v>52.58</v>
      </c>
      <c r="P7" s="53" t="s">
        <v>21</v>
      </c>
      <c r="Q7" s="24"/>
    </row>
    <row r="8" customHeight="1" spans="1:17">
      <c r="A8" s="19">
        <v>2</v>
      </c>
      <c r="B8" s="24" t="s">
        <v>24</v>
      </c>
      <c r="C8" s="37">
        <v>44790</v>
      </c>
      <c r="D8" s="37">
        <v>44775</v>
      </c>
      <c r="E8" s="59" t="s">
        <v>21</v>
      </c>
      <c r="F8" s="51">
        <v>1</v>
      </c>
      <c r="G8" s="19" t="s">
        <v>22</v>
      </c>
      <c r="H8" s="19" t="s">
        <v>25</v>
      </c>
      <c r="I8" s="24">
        <v>7135</v>
      </c>
      <c r="J8" s="53" t="s">
        <v>21</v>
      </c>
      <c r="K8" s="24">
        <f t="shared" ref="K8:K9" si="0">I8*100/10000</f>
        <v>71.35</v>
      </c>
      <c r="L8" s="53" t="s">
        <v>21</v>
      </c>
      <c r="M8" s="24">
        <v>7135</v>
      </c>
      <c r="N8" s="53" t="s">
        <v>21</v>
      </c>
      <c r="O8" s="24">
        <f t="shared" ref="O8:O9" si="1">M8*100/10000</f>
        <v>71.35</v>
      </c>
      <c r="P8" s="53" t="s">
        <v>21</v>
      </c>
      <c r="Q8" s="24"/>
    </row>
    <row r="9" customHeight="1" spans="1:17">
      <c r="A9" s="19">
        <v>3</v>
      </c>
      <c r="B9" s="24" t="s">
        <v>26</v>
      </c>
      <c r="C9" s="37">
        <v>44904</v>
      </c>
      <c r="D9" s="37">
        <v>44897</v>
      </c>
      <c r="E9" s="59" t="s">
        <v>21</v>
      </c>
      <c r="F9" s="51">
        <v>1</v>
      </c>
      <c r="G9" s="19" t="s">
        <v>22</v>
      </c>
      <c r="H9" s="19" t="s">
        <v>23</v>
      </c>
      <c r="I9" s="24">
        <v>10965</v>
      </c>
      <c r="J9" s="53" t="s">
        <v>21</v>
      </c>
      <c r="K9" s="24">
        <f t="shared" si="0"/>
        <v>109.65</v>
      </c>
      <c r="L9" s="53" t="s">
        <v>21</v>
      </c>
      <c r="M9" s="24">
        <v>10965</v>
      </c>
      <c r="N9" s="53" t="s">
        <v>21</v>
      </c>
      <c r="O9" s="24">
        <f t="shared" si="1"/>
        <v>109.65</v>
      </c>
      <c r="P9" s="53" t="s">
        <v>21</v>
      </c>
      <c r="Q9" s="24"/>
    </row>
    <row r="10" customHeight="1" spans="1:17">
      <c r="A10" s="19"/>
      <c r="B10" s="24"/>
      <c r="C10" s="24"/>
      <c r="D10" s="24"/>
      <c r="E10" s="24"/>
      <c r="F10" s="24"/>
      <c r="G10" s="24"/>
      <c r="H10" s="24"/>
      <c r="I10" s="24"/>
      <c r="J10" s="24"/>
      <c r="K10" s="24"/>
      <c r="L10" s="24"/>
      <c r="M10" s="24"/>
      <c r="N10" s="24"/>
      <c r="O10" s="24"/>
      <c r="P10" s="24"/>
      <c r="Q10" s="24"/>
    </row>
    <row r="11" customHeight="1" spans="1:17">
      <c r="A11" s="19"/>
      <c r="B11" s="24"/>
      <c r="C11" s="24"/>
      <c r="D11" s="24"/>
      <c r="E11" s="24"/>
      <c r="F11" s="24"/>
      <c r="G11" s="24"/>
      <c r="H11" s="24"/>
      <c r="I11" s="24"/>
      <c r="J11" s="24"/>
      <c r="K11" s="24"/>
      <c r="L11" s="24"/>
      <c r="M11" s="24"/>
      <c r="N11" s="24"/>
      <c r="O11" s="24"/>
      <c r="P11" s="24"/>
      <c r="Q11" s="24"/>
    </row>
    <row r="12" customHeight="1" spans="1:17">
      <c r="A12" s="19" t="s">
        <v>27</v>
      </c>
      <c r="B12" s="24"/>
      <c r="C12" s="24"/>
      <c r="D12" s="24"/>
      <c r="E12" s="24"/>
      <c r="F12" s="24"/>
      <c r="G12" s="24"/>
      <c r="H12" s="24"/>
      <c r="I12" s="24">
        <f>SUM(I7:I11)</f>
        <v>23358</v>
      </c>
      <c r="J12" s="53" t="s">
        <v>21</v>
      </c>
      <c r="K12" s="24">
        <f>SUM(K7:K11)</f>
        <v>233.58</v>
      </c>
      <c r="L12" s="53" t="s">
        <v>21</v>
      </c>
      <c r="M12" s="24">
        <f>SUM(M7:M11)</f>
        <v>23358</v>
      </c>
      <c r="N12" s="53" t="s">
        <v>21</v>
      </c>
      <c r="O12" s="24">
        <f>SUM(O7:O11)</f>
        <v>233.58</v>
      </c>
      <c r="P12" s="53" t="s">
        <v>21</v>
      </c>
      <c r="Q12" s="24"/>
    </row>
  </sheetData>
  <mergeCells count="16">
    <mergeCell ref="A2:Q2"/>
    <mergeCell ref="I4:L4"/>
    <mergeCell ref="M4:P4"/>
    <mergeCell ref="I5:J5"/>
    <mergeCell ref="K5:L5"/>
    <mergeCell ref="M5:N5"/>
    <mergeCell ref="O5:P5"/>
    <mergeCell ref="A4:A6"/>
    <mergeCell ref="B4:B6"/>
    <mergeCell ref="C4:C6"/>
    <mergeCell ref="D4:D6"/>
    <mergeCell ref="E4:E6"/>
    <mergeCell ref="F4:F6"/>
    <mergeCell ref="G4:G6"/>
    <mergeCell ref="H4:H6"/>
    <mergeCell ref="Q4:Q6"/>
  </mergeCells>
  <printOptions horizontalCentered="1"/>
  <pageMargins left="0.275" right="0.275" top="0.748031496062992" bottom="0.748031496062992" header="0.31496062992126" footer="0.31496062992126"/>
  <pageSetup paperSize="9" scale="7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17"/>
  <sheetViews>
    <sheetView workbookViewId="0">
      <selection activeCell="O10" sqref="O10"/>
    </sheetView>
  </sheetViews>
  <sheetFormatPr defaultColWidth="9" defaultRowHeight="24.95" customHeight="1"/>
  <cols>
    <col min="1" max="1" width="5.75" style="16" customWidth="1"/>
    <col min="2" max="2" width="7.75" style="16" customWidth="1"/>
    <col min="3" max="3" width="9.375" style="16" customWidth="1"/>
    <col min="4" max="4" width="10.25" style="16" customWidth="1"/>
    <col min="5" max="5" width="8.25" style="16" customWidth="1"/>
    <col min="6" max="6" width="6" style="16" customWidth="1"/>
    <col min="7" max="7" width="14.875" style="16" customWidth="1"/>
    <col min="8" max="9" width="12.375" style="16" customWidth="1"/>
    <col min="10" max="10" width="9.375" style="16" customWidth="1"/>
    <col min="11" max="11" width="12.5" style="16" customWidth="1"/>
    <col min="12" max="12" width="12.125" style="16" customWidth="1"/>
    <col min="13" max="13" width="10.5" style="16" customWidth="1"/>
    <col min="14" max="14" width="7.5" style="16" customWidth="1"/>
    <col min="15" max="16384" width="9" style="16"/>
  </cols>
  <sheetData>
    <row r="1" customHeight="1" spans="1:1">
      <c r="A1" s="16" t="s">
        <v>28</v>
      </c>
    </row>
    <row r="2" customHeight="1" spans="1:14">
      <c r="A2" s="30" t="s">
        <v>29</v>
      </c>
      <c r="B2" s="30"/>
      <c r="C2" s="30"/>
      <c r="D2" s="30"/>
      <c r="E2" s="30"/>
      <c r="F2" s="30"/>
      <c r="G2" s="30"/>
      <c r="H2" s="30"/>
      <c r="I2" s="30"/>
      <c r="J2" s="30"/>
      <c r="K2" s="30"/>
      <c r="L2" s="30"/>
      <c r="M2" s="30"/>
      <c r="N2" s="30"/>
    </row>
    <row r="3" customHeight="1" spans="1:1">
      <c r="A3" s="16" t="s">
        <v>2</v>
      </c>
    </row>
    <row r="4" s="29" customFormat="1" customHeight="1" spans="1:14">
      <c r="A4" s="31" t="s">
        <v>3</v>
      </c>
      <c r="B4" s="31" t="s">
        <v>4</v>
      </c>
      <c r="C4" s="32" t="s">
        <v>5</v>
      </c>
      <c r="D4" s="32" t="s">
        <v>6</v>
      </c>
      <c r="E4" s="32" t="s">
        <v>8</v>
      </c>
      <c r="F4" s="32" t="s">
        <v>9</v>
      </c>
      <c r="G4" s="46" t="s">
        <v>10</v>
      </c>
      <c r="H4" s="31" t="s">
        <v>11</v>
      </c>
      <c r="I4" s="31"/>
      <c r="J4" s="31"/>
      <c r="K4" s="39" t="s">
        <v>12</v>
      </c>
      <c r="L4" s="40"/>
      <c r="M4" s="40"/>
      <c r="N4" s="31" t="s">
        <v>13</v>
      </c>
    </row>
    <row r="5" s="29" customFormat="1" customHeight="1" spans="1:14">
      <c r="A5" s="31"/>
      <c r="B5" s="31"/>
      <c r="C5" s="47"/>
      <c r="D5" s="47"/>
      <c r="E5" s="47"/>
      <c r="F5" s="47"/>
      <c r="G5" s="48"/>
      <c r="H5" s="31" t="s">
        <v>30</v>
      </c>
      <c r="I5" s="31"/>
      <c r="J5" s="32" t="s">
        <v>15</v>
      </c>
      <c r="K5" s="31" t="s">
        <v>30</v>
      </c>
      <c r="L5" s="31"/>
      <c r="M5" s="32" t="s">
        <v>15</v>
      </c>
      <c r="N5" s="31"/>
    </row>
    <row r="6" s="29" customFormat="1" customHeight="1" spans="1:14">
      <c r="A6" s="31"/>
      <c r="B6" s="31"/>
      <c r="C6" s="33"/>
      <c r="D6" s="33"/>
      <c r="E6" s="33"/>
      <c r="F6" s="33"/>
      <c r="G6" s="49"/>
      <c r="H6" s="31" t="s">
        <v>16</v>
      </c>
      <c r="I6" s="31" t="s">
        <v>17</v>
      </c>
      <c r="J6" s="33"/>
      <c r="K6" s="31" t="s">
        <v>16</v>
      </c>
      <c r="L6" s="31" t="s">
        <v>17</v>
      </c>
      <c r="M6" s="33"/>
      <c r="N6" s="31"/>
    </row>
    <row r="7" customHeight="1" spans="1:14">
      <c r="A7" s="19">
        <v>1</v>
      </c>
      <c r="B7" s="24" t="s">
        <v>31</v>
      </c>
      <c r="C7" s="50" t="s">
        <v>32</v>
      </c>
      <c r="D7" s="23">
        <v>43748</v>
      </c>
      <c r="E7" s="51">
        <v>1</v>
      </c>
      <c r="F7" s="19" t="s">
        <v>22</v>
      </c>
      <c r="G7" s="19" t="s">
        <v>25</v>
      </c>
      <c r="H7" s="52">
        <v>7490.3</v>
      </c>
      <c r="I7" s="53" t="s">
        <v>21</v>
      </c>
      <c r="J7" s="53"/>
      <c r="K7" s="53" t="s">
        <v>21</v>
      </c>
      <c r="L7" s="53" t="s">
        <v>21</v>
      </c>
      <c r="M7" s="53"/>
      <c r="N7" s="55" t="s">
        <v>33</v>
      </c>
    </row>
    <row r="8" customHeight="1" spans="1:14">
      <c r="A8" s="19">
        <v>2</v>
      </c>
      <c r="B8" s="24" t="s">
        <v>34</v>
      </c>
      <c r="C8" s="50" t="s">
        <v>35</v>
      </c>
      <c r="D8" s="23">
        <v>44215</v>
      </c>
      <c r="E8" s="51">
        <v>1</v>
      </c>
      <c r="F8" s="19" t="s">
        <v>22</v>
      </c>
      <c r="G8" s="19" t="s">
        <v>23</v>
      </c>
      <c r="H8" s="52">
        <v>11495.1</v>
      </c>
      <c r="I8" s="53" t="s">
        <v>21</v>
      </c>
      <c r="J8" s="53"/>
      <c r="K8" s="56">
        <v>10480</v>
      </c>
      <c r="L8" s="53" t="s">
        <v>21</v>
      </c>
      <c r="M8" s="53"/>
      <c r="N8" s="24"/>
    </row>
    <row r="9" customHeight="1" spans="1:14">
      <c r="A9" s="19">
        <v>4</v>
      </c>
      <c r="B9" s="24" t="s">
        <v>20</v>
      </c>
      <c r="C9" s="37">
        <v>44603</v>
      </c>
      <c r="D9" s="37">
        <v>44559</v>
      </c>
      <c r="E9" s="51">
        <v>1</v>
      </c>
      <c r="F9" s="19" t="s">
        <v>22</v>
      </c>
      <c r="G9" s="19" t="s">
        <v>23</v>
      </c>
      <c r="H9" s="52">
        <v>5258</v>
      </c>
      <c r="I9" s="53" t="s">
        <v>21</v>
      </c>
      <c r="J9" s="53"/>
      <c r="K9" s="56">
        <v>5258</v>
      </c>
      <c r="L9" s="53" t="s">
        <v>21</v>
      </c>
      <c r="M9" s="53"/>
      <c r="N9" s="24"/>
    </row>
    <row r="10" customHeight="1" spans="1:14">
      <c r="A10" s="19">
        <v>6</v>
      </c>
      <c r="B10" s="24" t="s">
        <v>24</v>
      </c>
      <c r="C10" s="37">
        <v>44790</v>
      </c>
      <c r="D10" s="37">
        <v>44775</v>
      </c>
      <c r="E10" s="51">
        <v>1</v>
      </c>
      <c r="F10" s="19" t="s">
        <v>22</v>
      </c>
      <c r="G10" s="19" t="s">
        <v>25</v>
      </c>
      <c r="H10" s="52">
        <v>7995.1</v>
      </c>
      <c r="I10" s="53" t="s">
        <v>21</v>
      </c>
      <c r="J10" s="53"/>
      <c r="K10" s="56">
        <v>7135</v>
      </c>
      <c r="L10" s="53" t="s">
        <v>21</v>
      </c>
      <c r="M10" s="53"/>
      <c r="N10" s="24"/>
    </row>
    <row r="11" customHeight="1" spans="1:14">
      <c r="A11" s="19">
        <v>8</v>
      </c>
      <c r="B11" s="24" t="s">
        <v>26</v>
      </c>
      <c r="C11" s="37">
        <v>44904</v>
      </c>
      <c r="D11" s="37">
        <v>44897</v>
      </c>
      <c r="E11" s="51">
        <v>1</v>
      </c>
      <c r="F11" s="19" t="s">
        <v>22</v>
      </c>
      <c r="G11" s="19" t="s">
        <v>23</v>
      </c>
      <c r="H11" s="52">
        <v>11995.4</v>
      </c>
      <c r="I11" s="53" t="s">
        <v>21</v>
      </c>
      <c r="J11" s="53"/>
      <c r="K11" s="56">
        <v>10965</v>
      </c>
      <c r="L11" s="53" t="s">
        <v>21</v>
      </c>
      <c r="M11" s="53"/>
      <c r="N11" s="24"/>
    </row>
    <row r="12" customHeight="1" spans="1:14">
      <c r="A12" s="19">
        <v>3</v>
      </c>
      <c r="B12" s="24" t="s">
        <v>36</v>
      </c>
      <c r="C12" s="50" t="s">
        <v>37</v>
      </c>
      <c r="D12" s="23">
        <v>41089</v>
      </c>
      <c r="E12" s="51">
        <v>1</v>
      </c>
      <c r="F12" s="19" t="s">
        <v>38</v>
      </c>
      <c r="G12" s="19" t="s">
        <v>39</v>
      </c>
      <c r="H12" s="53" t="s">
        <v>21</v>
      </c>
      <c r="I12" s="52">
        <v>3701.86</v>
      </c>
      <c r="J12" s="53"/>
      <c r="K12" s="53" t="s">
        <v>21</v>
      </c>
      <c r="L12" s="52">
        <v>3701.86</v>
      </c>
      <c r="M12" s="53"/>
      <c r="N12" s="24"/>
    </row>
    <row r="13" customHeight="1" spans="1:14">
      <c r="A13" s="19">
        <v>5</v>
      </c>
      <c r="B13" s="24" t="s">
        <v>40</v>
      </c>
      <c r="C13" s="37">
        <v>44588</v>
      </c>
      <c r="D13" s="37">
        <v>40813</v>
      </c>
      <c r="E13" s="51">
        <v>1</v>
      </c>
      <c r="F13" s="19" t="s">
        <v>38</v>
      </c>
      <c r="G13" s="19" t="s">
        <v>39</v>
      </c>
      <c r="H13" s="53" t="s">
        <v>21</v>
      </c>
      <c r="I13" s="52">
        <v>3701.86</v>
      </c>
      <c r="J13" s="53"/>
      <c r="K13" s="53" t="s">
        <v>21</v>
      </c>
      <c r="L13" s="52">
        <v>3701.86</v>
      </c>
      <c r="M13" s="53"/>
      <c r="N13" s="24"/>
    </row>
    <row r="14" customHeight="1" spans="1:14">
      <c r="A14" s="19">
        <v>7</v>
      </c>
      <c r="B14" s="24" t="s">
        <v>41</v>
      </c>
      <c r="C14" s="37">
        <v>44858</v>
      </c>
      <c r="D14" s="37">
        <v>41068</v>
      </c>
      <c r="E14" s="51">
        <v>1</v>
      </c>
      <c r="F14" s="19" t="s">
        <v>38</v>
      </c>
      <c r="G14" s="19" t="s">
        <v>25</v>
      </c>
      <c r="H14" s="53" t="s">
        <v>21</v>
      </c>
      <c r="I14" s="53">
        <v>27356.38</v>
      </c>
      <c r="J14" s="53"/>
      <c r="K14" s="53" t="s">
        <v>21</v>
      </c>
      <c r="L14" s="53">
        <v>27356.38</v>
      </c>
      <c r="M14" s="53"/>
      <c r="N14" s="24"/>
    </row>
    <row r="15" customHeight="1" spans="1:14">
      <c r="A15" s="19">
        <v>9</v>
      </c>
      <c r="B15" s="24"/>
      <c r="C15" s="23"/>
      <c r="D15" s="23"/>
      <c r="E15" s="51"/>
      <c r="F15" s="19"/>
      <c r="G15" s="19"/>
      <c r="H15" s="53"/>
      <c r="I15" s="57"/>
      <c r="J15" s="53"/>
      <c r="K15" s="53"/>
      <c r="L15" s="58"/>
      <c r="M15" s="53"/>
      <c r="N15" s="24"/>
    </row>
    <row r="16" customHeight="1" spans="1:14">
      <c r="A16" s="19">
        <v>10</v>
      </c>
      <c r="B16" s="24"/>
      <c r="C16" s="23"/>
      <c r="D16" s="23"/>
      <c r="E16" s="51"/>
      <c r="F16" s="19"/>
      <c r="G16" s="19"/>
      <c r="H16" s="53"/>
      <c r="I16" s="57"/>
      <c r="J16" s="53"/>
      <c r="K16" s="53"/>
      <c r="L16" s="58"/>
      <c r="M16" s="53"/>
      <c r="N16" s="24"/>
    </row>
    <row r="17" customHeight="1" spans="1:14">
      <c r="A17" s="19" t="s">
        <v>27</v>
      </c>
      <c r="B17" s="24"/>
      <c r="C17" s="19"/>
      <c r="D17" s="24"/>
      <c r="E17" s="24"/>
      <c r="F17" s="24"/>
      <c r="G17" s="24"/>
      <c r="H17" s="54">
        <f>SUM(H7:H16)</f>
        <v>44233.9</v>
      </c>
      <c r="I17" s="54">
        <f>SUM(I7:I16)</f>
        <v>34760.1</v>
      </c>
      <c r="J17" s="54">
        <v>70</v>
      </c>
      <c r="K17" s="54">
        <f>SUM(K7:K16)</f>
        <v>33838</v>
      </c>
      <c r="L17" s="54">
        <f>SUM(L7:L16)</f>
        <v>34760.1</v>
      </c>
      <c r="M17" s="54">
        <v>70</v>
      </c>
      <c r="N17" s="24"/>
    </row>
  </sheetData>
  <mergeCells count="15">
    <mergeCell ref="A2:N2"/>
    <mergeCell ref="H4:J4"/>
    <mergeCell ref="K4:M4"/>
    <mergeCell ref="H5:I5"/>
    <mergeCell ref="K5:L5"/>
    <mergeCell ref="A4:A6"/>
    <mergeCell ref="B4:B6"/>
    <mergeCell ref="C4:C6"/>
    <mergeCell ref="D4:D6"/>
    <mergeCell ref="E4:E6"/>
    <mergeCell ref="F4:F6"/>
    <mergeCell ref="G4:G6"/>
    <mergeCell ref="J5:J6"/>
    <mergeCell ref="M5:M6"/>
    <mergeCell ref="N4:N6"/>
  </mergeCells>
  <pageMargins left="0.503472222222222" right="0.503472222222222"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pageSetUpPr fitToPage="1"/>
  </sheetPr>
  <dimension ref="A1:N15"/>
  <sheetViews>
    <sheetView tabSelected="1" workbookViewId="0">
      <selection activeCell="J16" sqref="J16"/>
    </sheetView>
  </sheetViews>
  <sheetFormatPr defaultColWidth="9" defaultRowHeight="23.1" customHeight="1"/>
  <cols>
    <col min="1" max="1" width="6.25" style="16" customWidth="1"/>
    <col min="2" max="3" width="9" style="16"/>
    <col min="4" max="4" width="10.75" style="16" customWidth="1"/>
    <col min="5" max="6" width="10.25" style="16" customWidth="1"/>
    <col min="7" max="7" width="9" style="16"/>
    <col min="8" max="13" width="14.625" style="16" customWidth="1"/>
    <col min="14" max="16384" width="9" style="16"/>
  </cols>
  <sheetData>
    <row r="1" customHeight="1" spans="1:1">
      <c r="A1" s="16" t="s">
        <v>42</v>
      </c>
    </row>
    <row r="2" customHeight="1" spans="1:14">
      <c r="A2" s="30" t="s">
        <v>43</v>
      </c>
      <c r="B2" s="30"/>
      <c r="C2" s="30"/>
      <c r="D2" s="30"/>
      <c r="E2" s="30"/>
      <c r="F2" s="30"/>
      <c r="G2" s="30"/>
      <c r="H2" s="30"/>
      <c r="I2" s="30"/>
      <c r="J2" s="30"/>
      <c r="K2" s="30"/>
      <c r="L2" s="30"/>
      <c r="M2" s="30"/>
      <c r="N2" s="30"/>
    </row>
    <row r="3" customHeight="1" spans="1:1">
      <c r="A3" s="16" t="s">
        <v>2</v>
      </c>
    </row>
    <row r="4" s="29" customFormat="1" customHeight="1" spans="1:14">
      <c r="A4" s="31" t="s">
        <v>3</v>
      </c>
      <c r="B4" s="31" t="s">
        <v>4</v>
      </c>
      <c r="C4" s="32" t="s">
        <v>44</v>
      </c>
      <c r="D4" s="32" t="s">
        <v>45</v>
      </c>
      <c r="E4" s="32" t="s">
        <v>46</v>
      </c>
      <c r="F4" s="32" t="s">
        <v>47</v>
      </c>
      <c r="G4" s="32" t="s">
        <v>48</v>
      </c>
      <c r="H4" s="31" t="s">
        <v>11</v>
      </c>
      <c r="I4" s="31"/>
      <c r="J4" s="31"/>
      <c r="K4" s="39" t="s">
        <v>12</v>
      </c>
      <c r="L4" s="40"/>
      <c r="M4" s="40"/>
      <c r="N4" s="31" t="s">
        <v>13</v>
      </c>
    </row>
    <row r="5" s="29" customFormat="1" customHeight="1" spans="1:14">
      <c r="A5" s="31"/>
      <c r="B5" s="31"/>
      <c r="C5" s="33"/>
      <c r="D5" s="33"/>
      <c r="E5" s="33"/>
      <c r="F5" s="33"/>
      <c r="G5" s="33"/>
      <c r="H5" s="31" t="s">
        <v>49</v>
      </c>
      <c r="I5" s="41" t="s">
        <v>50</v>
      </c>
      <c r="J5" s="31" t="s">
        <v>51</v>
      </c>
      <c r="K5" s="31" t="s">
        <v>52</v>
      </c>
      <c r="L5" s="31" t="s">
        <v>53</v>
      </c>
      <c r="M5" s="31" t="s">
        <v>51</v>
      </c>
      <c r="N5" s="31"/>
    </row>
    <row r="6" customHeight="1" spans="1:14">
      <c r="A6" s="19">
        <v>1</v>
      </c>
      <c r="B6" s="24" t="s">
        <v>34</v>
      </c>
      <c r="C6" s="34" t="s">
        <v>54</v>
      </c>
      <c r="D6" s="23">
        <v>44224</v>
      </c>
      <c r="E6" s="23">
        <v>43824</v>
      </c>
      <c r="F6" s="35">
        <v>44215</v>
      </c>
      <c r="G6" s="19" t="s">
        <v>54</v>
      </c>
      <c r="H6" s="36">
        <v>0.04925</v>
      </c>
      <c r="I6" s="42">
        <v>188.8719</v>
      </c>
      <c r="J6" s="42">
        <v>30.9031</v>
      </c>
      <c r="K6" s="36">
        <v>0.0385</v>
      </c>
      <c r="L6" s="42">
        <v>154.5156</v>
      </c>
      <c r="M6" s="42">
        <v>30.9031</v>
      </c>
      <c r="N6" s="24"/>
    </row>
    <row r="7" customHeight="1" spans="1:14">
      <c r="A7" s="19">
        <v>2</v>
      </c>
      <c r="B7" s="24" t="s">
        <v>31</v>
      </c>
      <c r="C7" s="34" t="s">
        <v>54</v>
      </c>
      <c r="D7" s="23">
        <v>44049</v>
      </c>
      <c r="E7" s="35">
        <v>43385</v>
      </c>
      <c r="F7" s="35">
        <v>43748</v>
      </c>
      <c r="G7" s="19" t="s">
        <v>54</v>
      </c>
      <c r="H7" s="36">
        <v>0.05</v>
      </c>
      <c r="I7" s="42">
        <v>76.0416</v>
      </c>
      <c r="J7" s="42">
        <v>14.4479</v>
      </c>
      <c r="K7" s="36">
        <v>0.0475</v>
      </c>
      <c r="L7" s="42">
        <v>72.2396</v>
      </c>
      <c r="M7" s="42">
        <v>14.4479</v>
      </c>
      <c r="N7" s="24"/>
    </row>
    <row r="8" customHeight="1" spans="1:14">
      <c r="A8" s="19">
        <v>3</v>
      </c>
      <c r="B8" s="24" t="s">
        <v>20</v>
      </c>
      <c r="C8" s="34" t="s">
        <v>54</v>
      </c>
      <c r="D8" s="37">
        <v>44603</v>
      </c>
      <c r="E8" s="35">
        <v>44254</v>
      </c>
      <c r="F8" s="37">
        <v>44559</v>
      </c>
      <c r="G8" s="19" t="s">
        <v>54</v>
      </c>
      <c r="H8" s="36">
        <v>0.0399</v>
      </c>
      <c r="I8" s="43">
        <v>126.6077</v>
      </c>
      <c r="J8" s="42">
        <v>15.3486</v>
      </c>
      <c r="K8" s="36">
        <v>0.0385</v>
      </c>
      <c r="L8" s="42">
        <v>76.743</v>
      </c>
      <c r="M8" s="42">
        <f>L8*0.2</f>
        <v>15.3486</v>
      </c>
      <c r="N8" s="24"/>
    </row>
    <row r="9" customHeight="1" spans="1:14">
      <c r="A9" s="19"/>
      <c r="B9" s="24" t="s">
        <v>20</v>
      </c>
      <c r="C9" s="34" t="s">
        <v>54</v>
      </c>
      <c r="D9" s="37">
        <v>44603</v>
      </c>
      <c r="E9" s="35">
        <v>44254</v>
      </c>
      <c r="F9" s="37">
        <v>44559</v>
      </c>
      <c r="G9" s="19" t="s">
        <v>54</v>
      </c>
      <c r="H9" s="36">
        <v>0.0384</v>
      </c>
      <c r="I9" s="44"/>
      <c r="J9" s="42">
        <v>9.83372</v>
      </c>
      <c r="K9" s="36">
        <v>0.037</v>
      </c>
      <c r="L9" s="42">
        <v>49.1686</v>
      </c>
      <c r="M9" s="42">
        <f>L9*0.2</f>
        <v>9.83372</v>
      </c>
      <c r="N9" s="24"/>
    </row>
    <row r="10" customHeight="1" spans="1:14">
      <c r="A10" s="19">
        <v>4</v>
      </c>
      <c r="B10" s="24" t="s">
        <v>24</v>
      </c>
      <c r="C10" s="34" t="s">
        <v>54</v>
      </c>
      <c r="D10" s="37">
        <v>44790</v>
      </c>
      <c r="E10" s="35">
        <v>44384</v>
      </c>
      <c r="F10" s="37">
        <v>44775</v>
      </c>
      <c r="G10" s="19" t="s">
        <v>54</v>
      </c>
      <c r="H10" s="36">
        <v>0.0399</v>
      </c>
      <c r="I10" s="42">
        <v>32.3462</v>
      </c>
      <c r="J10" s="42">
        <v>6.2423</v>
      </c>
      <c r="K10" s="36">
        <v>0.0385</v>
      </c>
      <c r="L10" s="42">
        <v>31.2113</v>
      </c>
      <c r="M10" s="42">
        <v>6.2423</v>
      </c>
      <c r="N10" s="24"/>
    </row>
    <row r="11" customHeight="1" spans="1:14">
      <c r="A11" s="19">
        <v>5</v>
      </c>
      <c r="B11" s="24" t="s">
        <v>26</v>
      </c>
      <c r="C11" s="34" t="s">
        <v>54</v>
      </c>
      <c r="D11" s="37">
        <v>44904</v>
      </c>
      <c r="E11" s="35">
        <v>44574</v>
      </c>
      <c r="F11" s="37">
        <v>44897</v>
      </c>
      <c r="G11" s="19" t="s">
        <v>54</v>
      </c>
      <c r="H11" s="36">
        <v>0.0395</v>
      </c>
      <c r="I11" s="42">
        <v>126.2744</v>
      </c>
      <c r="J11" s="42">
        <v>24.2958</v>
      </c>
      <c r="K11" s="36">
        <v>0.038</v>
      </c>
      <c r="L11" s="42">
        <v>121.4792</v>
      </c>
      <c r="M11" s="42">
        <v>24.2958</v>
      </c>
      <c r="N11" s="24"/>
    </row>
    <row r="12" customHeight="1" spans="1:14">
      <c r="A12" s="19" t="s">
        <v>27</v>
      </c>
      <c r="B12" s="24"/>
      <c r="C12" s="24"/>
      <c r="D12" s="24"/>
      <c r="E12" s="24"/>
      <c r="F12" s="24"/>
      <c r="G12" s="24"/>
      <c r="H12" s="24"/>
      <c r="I12" s="42">
        <f>SUM(I6:I11)</f>
        <v>550.1418</v>
      </c>
      <c r="J12" s="42">
        <f>SUM(J6:J11)</f>
        <v>101.07142</v>
      </c>
      <c r="K12" s="24"/>
      <c r="L12" s="42">
        <f>SUM(L6:L11)</f>
        <v>505.3573</v>
      </c>
      <c r="M12" s="42">
        <f>SUM(M6:M11)</f>
        <v>101.07142</v>
      </c>
      <c r="N12" s="24"/>
    </row>
    <row r="15" customHeight="1" spans="8:11">
      <c r="H15" s="38"/>
      <c r="K15" s="45"/>
    </row>
  </sheetData>
  <mergeCells count="12">
    <mergeCell ref="A2:N2"/>
    <mergeCell ref="H4:J4"/>
    <mergeCell ref="K4:M4"/>
    <mergeCell ref="A4:A5"/>
    <mergeCell ref="B4:B5"/>
    <mergeCell ref="C4:C5"/>
    <mergeCell ref="D4:D5"/>
    <mergeCell ref="E4:E5"/>
    <mergeCell ref="F4:F5"/>
    <mergeCell ref="G4:G5"/>
    <mergeCell ref="I8:I9"/>
    <mergeCell ref="N4:N5"/>
  </mergeCells>
  <printOptions horizontalCentered="1"/>
  <pageMargins left="0.708661417322835" right="0.708661417322835" top="0.748031496062992" bottom="0.748031496062992" header="0.31496062992126" footer="0.31496062992126"/>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J37"/>
  <sheetViews>
    <sheetView workbookViewId="0">
      <selection activeCell="D37" sqref="D37"/>
    </sheetView>
  </sheetViews>
  <sheetFormatPr defaultColWidth="9" defaultRowHeight="24.95" customHeight="1"/>
  <cols>
    <col min="1" max="1" width="9" style="1"/>
    <col min="2" max="2" width="15.625" style="1" customWidth="1"/>
    <col min="3" max="3" width="19.5" style="1" customWidth="1"/>
    <col min="4" max="4" width="15.625" style="1" customWidth="1"/>
    <col min="5" max="6" width="10.625" style="1" customWidth="1"/>
    <col min="7" max="7" width="15.625" style="27" customWidth="1"/>
    <col min="8" max="8" width="10.125" style="2" customWidth="1"/>
    <col min="9" max="9" width="15.625" style="2" customWidth="1"/>
    <col min="10" max="10" width="10.125" style="1" customWidth="1"/>
    <col min="11" max="16384" width="9" style="1"/>
  </cols>
  <sheetData>
    <row r="1" customHeight="1" spans="1:9">
      <c r="A1" s="3" t="s">
        <v>55</v>
      </c>
      <c r="B1" s="3"/>
      <c r="C1" s="3"/>
      <c r="D1" s="3"/>
      <c r="E1" s="3"/>
      <c r="F1" s="3"/>
      <c r="G1" s="3"/>
      <c r="H1" s="3"/>
      <c r="I1" s="3"/>
    </row>
    <row r="2" customHeight="1" spans="1:1">
      <c r="A2" s="1" t="str">
        <f>贷款贴息奖励!A3</f>
        <v>申报单位：兴通海运股份有限公司</v>
      </c>
    </row>
    <row r="3" customHeight="1" spans="1:9">
      <c r="A3" s="4" t="s">
        <v>3</v>
      </c>
      <c r="B3" s="4" t="s">
        <v>56</v>
      </c>
      <c r="C3" s="4" t="s">
        <v>57</v>
      </c>
      <c r="D3" s="4" t="s">
        <v>58</v>
      </c>
      <c r="E3" s="4" t="s">
        <v>59</v>
      </c>
      <c r="F3" s="4" t="s">
        <v>60</v>
      </c>
      <c r="G3" s="28" t="s">
        <v>61</v>
      </c>
      <c r="H3" s="6" t="s">
        <v>62</v>
      </c>
      <c r="I3" s="6" t="s">
        <v>63</v>
      </c>
    </row>
    <row r="4" customHeight="1" spans="1:10">
      <c r="A4" s="4">
        <v>1</v>
      </c>
      <c r="B4" s="7">
        <v>10500000</v>
      </c>
      <c r="C4" s="8" t="s">
        <v>64</v>
      </c>
      <c r="D4" s="8" t="s">
        <v>65</v>
      </c>
      <c r="E4" s="9">
        <v>90</v>
      </c>
      <c r="F4" s="10">
        <v>0.04925</v>
      </c>
      <c r="G4" s="11">
        <v>129281.25</v>
      </c>
      <c r="H4" s="12">
        <v>0.0385</v>
      </c>
      <c r="I4" s="13">
        <f>B4*E4*H4/360</f>
        <v>101062.5</v>
      </c>
      <c r="J4" s="14"/>
    </row>
    <row r="5" customHeight="1" spans="1:10">
      <c r="A5" s="4">
        <v>2</v>
      </c>
      <c r="B5" s="7">
        <v>9750000</v>
      </c>
      <c r="C5" s="8" t="s">
        <v>66</v>
      </c>
      <c r="D5" s="8" t="s">
        <v>67</v>
      </c>
      <c r="E5" s="9">
        <v>90</v>
      </c>
      <c r="F5" s="10">
        <v>0.04925</v>
      </c>
      <c r="G5" s="11">
        <v>120046.88</v>
      </c>
      <c r="H5" s="12">
        <v>0.0385</v>
      </c>
      <c r="I5" s="13">
        <f t="shared" ref="I5:I10" si="0">B5*E5*H5/360</f>
        <v>93843.75</v>
      </c>
      <c r="J5" s="14"/>
    </row>
    <row r="6" customHeight="1" spans="1:10">
      <c r="A6" s="4">
        <v>3</v>
      </c>
      <c r="B6" s="7">
        <v>9000000</v>
      </c>
      <c r="C6" s="8" t="s">
        <v>68</v>
      </c>
      <c r="D6" s="8" t="s">
        <v>69</v>
      </c>
      <c r="E6" s="9">
        <v>90</v>
      </c>
      <c r="F6" s="10">
        <v>0.04925</v>
      </c>
      <c r="G6" s="11">
        <v>110812.5</v>
      </c>
      <c r="H6" s="12">
        <v>0.0385</v>
      </c>
      <c r="I6" s="13">
        <f t="shared" si="0"/>
        <v>86625</v>
      </c>
      <c r="J6" s="14"/>
    </row>
    <row r="7" customHeight="1" spans="1:10">
      <c r="A7" s="4">
        <v>4</v>
      </c>
      <c r="B7" s="7">
        <v>8250000</v>
      </c>
      <c r="C7" s="8" t="s">
        <v>70</v>
      </c>
      <c r="D7" s="8" t="s">
        <v>71</v>
      </c>
      <c r="E7" s="9">
        <v>90</v>
      </c>
      <c r="F7" s="10">
        <v>0.04925</v>
      </c>
      <c r="G7" s="11">
        <v>101578.13</v>
      </c>
      <c r="H7" s="12">
        <v>0.0385</v>
      </c>
      <c r="I7" s="13">
        <f t="shared" si="0"/>
        <v>79406.25</v>
      </c>
      <c r="J7" s="14"/>
    </row>
    <row r="8" customHeight="1" spans="1:10">
      <c r="A8" s="4">
        <v>5</v>
      </c>
      <c r="B8" s="7">
        <v>3500000</v>
      </c>
      <c r="C8" s="8" t="s">
        <v>72</v>
      </c>
      <c r="D8" s="8" t="s">
        <v>73</v>
      </c>
      <c r="E8" s="9">
        <v>90</v>
      </c>
      <c r="F8" s="10">
        <v>0.04925</v>
      </c>
      <c r="G8" s="11">
        <v>43093.75</v>
      </c>
      <c r="H8" s="12">
        <v>0.0385</v>
      </c>
      <c r="I8" s="13">
        <f t="shared" si="0"/>
        <v>33687.5</v>
      </c>
      <c r="J8" s="14"/>
    </row>
    <row r="9" customHeight="1" spans="1:10">
      <c r="A9" s="4">
        <v>6</v>
      </c>
      <c r="B9" s="7">
        <v>3250000</v>
      </c>
      <c r="C9" s="8" t="s">
        <v>74</v>
      </c>
      <c r="D9" s="8" t="s">
        <v>75</v>
      </c>
      <c r="E9" s="9">
        <v>90</v>
      </c>
      <c r="F9" s="10">
        <v>0.04925</v>
      </c>
      <c r="G9" s="11">
        <v>40015.63</v>
      </c>
      <c r="H9" s="12">
        <v>0.0385</v>
      </c>
      <c r="I9" s="13">
        <f t="shared" si="0"/>
        <v>31281.25</v>
      </c>
      <c r="J9" s="14"/>
    </row>
    <row r="10" customHeight="1" spans="1:10">
      <c r="A10" s="4">
        <v>7</v>
      </c>
      <c r="B10" s="7">
        <v>3000000</v>
      </c>
      <c r="C10" s="8" t="s">
        <v>76</v>
      </c>
      <c r="D10" s="8" t="s">
        <v>77</v>
      </c>
      <c r="E10" s="9">
        <v>90</v>
      </c>
      <c r="F10" s="10">
        <v>0.04925</v>
      </c>
      <c r="G10" s="11">
        <v>36937.5</v>
      </c>
      <c r="H10" s="12">
        <v>0.0385</v>
      </c>
      <c r="I10" s="13">
        <f t="shared" si="0"/>
        <v>28875</v>
      </c>
      <c r="J10" s="14"/>
    </row>
    <row r="11" customHeight="1" spans="1:10">
      <c r="A11" s="4">
        <v>8</v>
      </c>
      <c r="B11" s="7">
        <v>2750000</v>
      </c>
      <c r="C11" s="8" t="s">
        <v>78</v>
      </c>
      <c r="D11" s="8" t="s">
        <v>79</v>
      </c>
      <c r="E11" s="9">
        <v>90</v>
      </c>
      <c r="F11" s="10">
        <v>0.04925</v>
      </c>
      <c r="G11" s="11">
        <v>33859.38</v>
      </c>
      <c r="H11" s="12">
        <v>0.0385</v>
      </c>
      <c r="I11" s="13">
        <f t="shared" ref="I11:I28" si="1">B11*E11*H11/360</f>
        <v>26468.75</v>
      </c>
      <c r="J11" s="14"/>
    </row>
    <row r="12" customHeight="1" spans="1:10">
      <c r="A12" s="4">
        <v>9</v>
      </c>
      <c r="B12" s="7">
        <v>3500000</v>
      </c>
      <c r="C12" s="8" t="s">
        <v>80</v>
      </c>
      <c r="D12" s="8" t="s">
        <v>81</v>
      </c>
      <c r="E12" s="9">
        <v>90</v>
      </c>
      <c r="F12" s="10">
        <v>0.04925</v>
      </c>
      <c r="G12" s="11">
        <v>43093.75</v>
      </c>
      <c r="H12" s="12">
        <v>0.0385</v>
      </c>
      <c r="I12" s="13">
        <f t="shared" si="1"/>
        <v>33687.5</v>
      </c>
      <c r="J12" s="14"/>
    </row>
    <row r="13" customHeight="1" spans="1:10">
      <c r="A13" s="4">
        <v>10</v>
      </c>
      <c r="B13" s="7">
        <v>3250000</v>
      </c>
      <c r="C13" s="8" t="s">
        <v>82</v>
      </c>
      <c r="D13" s="8" t="s">
        <v>83</v>
      </c>
      <c r="E13" s="9">
        <v>90</v>
      </c>
      <c r="F13" s="10">
        <v>0.04925</v>
      </c>
      <c r="G13" s="11">
        <v>40015.63</v>
      </c>
      <c r="H13" s="12">
        <v>0.0385</v>
      </c>
      <c r="I13" s="13">
        <f t="shared" si="1"/>
        <v>31281.25</v>
      </c>
      <c r="J13" s="14"/>
    </row>
    <row r="14" customHeight="1" spans="1:10">
      <c r="A14" s="4">
        <v>11</v>
      </c>
      <c r="B14" s="7">
        <v>3000000</v>
      </c>
      <c r="C14" s="8" t="s">
        <v>84</v>
      </c>
      <c r="D14" s="8" t="s">
        <v>85</v>
      </c>
      <c r="E14" s="9">
        <v>90</v>
      </c>
      <c r="F14" s="10">
        <v>0.04925</v>
      </c>
      <c r="G14" s="11">
        <v>36937.5</v>
      </c>
      <c r="H14" s="12">
        <v>0.0385</v>
      </c>
      <c r="I14" s="13">
        <f t="shared" si="1"/>
        <v>28875</v>
      </c>
      <c r="J14" s="14"/>
    </row>
    <row r="15" customHeight="1" spans="1:10">
      <c r="A15" s="4">
        <v>12</v>
      </c>
      <c r="B15" s="7">
        <v>2750000</v>
      </c>
      <c r="C15" s="8" t="s">
        <v>86</v>
      </c>
      <c r="D15" s="8" t="s">
        <v>79</v>
      </c>
      <c r="E15" s="9">
        <v>90</v>
      </c>
      <c r="F15" s="10">
        <v>0.04925</v>
      </c>
      <c r="G15" s="11">
        <v>33859.38</v>
      </c>
      <c r="H15" s="12">
        <v>0.0385</v>
      </c>
      <c r="I15" s="13">
        <f t="shared" si="1"/>
        <v>26468.75</v>
      </c>
      <c r="J15" s="14"/>
    </row>
    <row r="16" customHeight="1" spans="1:10">
      <c r="A16" s="4">
        <v>13</v>
      </c>
      <c r="B16" s="7">
        <v>5157894.75</v>
      </c>
      <c r="C16" s="8" t="s">
        <v>72</v>
      </c>
      <c r="D16" s="8" t="s">
        <v>73</v>
      </c>
      <c r="E16" s="9">
        <v>90</v>
      </c>
      <c r="F16" s="10">
        <v>0.04925</v>
      </c>
      <c r="G16" s="11">
        <v>63506.58</v>
      </c>
      <c r="H16" s="12">
        <v>0.0385</v>
      </c>
      <c r="I16" s="13">
        <f t="shared" si="1"/>
        <v>49644.73696875</v>
      </c>
      <c r="J16" s="14"/>
    </row>
    <row r="17" customHeight="1" spans="1:10">
      <c r="A17" s="4">
        <v>14</v>
      </c>
      <c r="B17" s="7">
        <v>4789473.7</v>
      </c>
      <c r="C17" s="8" t="s">
        <v>74</v>
      </c>
      <c r="D17" s="8" t="s">
        <v>75</v>
      </c>
      <c r="E17" s="9">
        <v>90</v>
      </c>
      <c r="F17" s="10">
        <v>0.04925</v>
      </c>
      <c r="G17" s="11">
        <v>58970.39</v>
      </c>
      <c r="H17" s="12">
        <v>0.0385</v>
      </c>
      <c r="I17" s="13">
        <f t="shared" si="1"/>
        <v>46098.6843625</v>
      </c>
      <c r="J17" s="14"/>
    </row>
    <row r="18" customHeight="1" spans="1:10">
      <c r="A18" s="4">
        <v>15</v>
      </c>
      <c r="B18" s="7">
        <v>4421052.65</v>
      </c>
      <c r="C18" s="8" t="s">
        <v>76</v>
      </c>
      <c r="D18" s="8" t="s">
        <v>77</v>
      </c>
      <c r="E18" s="9">
        <v>90</v>
      </c>
      <c r="F18" s="10">
        <v>0.04925</v>
      </c>
      <c r="G18" s="11">
        <v>54434.21</v>
      </c>
      <c r="H18" s="12">
        <v>0.0385</v>
      </c>
      <c r="I18" s="13">
        <f t="shared" si="1"/>
        <v>42552.63175625</v>
      </c>
      <c r="J18" s="14"/>
    </row>
    <row r="19" customHeight="1" spans="1:10">
      <c r="A19" s="4">
        <v>16</v>
      </c>
      <c r="B19" s="7">
        <v>4052631.6</v>
      </c>
      <c r="C19" s="8" t="s">
        <v>78</v>
      </c>
      <c r="D19" s="8" t="s">
        <v>79</v>
      </c>
      <c r="E19" s="9">
        <v>90</v>
      </c>
      <c r="F19" s="10">
        <v>0.04925</v>
      </c>
      <c r="G19" s="11">
        <v>49898.03</v>
      </c>
      <c r="H19" s="12">
        <v>0.0385</v>
      </c>
      <c r="I19" s="13">
        <f t="shared" si="1"/>
        <v>39006.57915</v>
      </c>
      <c r="J19" s="14"/>
    </row>
    <row r="20" customHeight="1" spans="1:10">
      <c r="A20" s="4">
        <v>17</v>
      </c>
      <c r="B20" s="7">
        <v>5894736.85</v>
      </c>
      <c r="C20" s="8" t="s">
        <v>87</v>
      </c>
      <c r="D20" s="8" t="s">
        <v>81</v>
      </c>
      <c r="E20" s="9">
        <v>90</v>
      </c>
      <c r="F20" s="10">
        <v>0.04925</v>
      </c>
      <c r="G20" s="11">
        <v>72578.95</v>
      </c>
      <c r="H20" s="12">
        <v>0.0385</v>
      </c>
      <c r="I20" s="13">
        <f t="shared" si="1"/>
        <v>56736.84218125</v>
      </c>
      <c r="J20" s="14"/>
    </row>
    <row r="21" customHeight="1" spans="1:10">
      <c r="A21" s="4">
        <v>18</v>
      </c>
      <c r="B21" s="7">
        <v>5473684.22</v>
      </c>
      <c r="C21" s="8" t="s">
        <v>82</v>
      </c>
      <c r="D21" s="8" t="s">
        <v>83</v>
      </c>
      <c r="E21" s="9">
        <v>90</v>
      </c>
      <c r="F21" s="10">
        <v>0.04925</v>
      </c>
      <c r="G21" s="11">
        <v>67394.74</v>
      </c>
      <c r="H21" s="12">
        <v>0.0385</v>
      </c>
      <c r="I21" s="13">
        <f t="shared" si="1"/>
        <v>52684.2106175</v>
      </c>
      <c r="J21" s="14"/>
    </row>
    <row r="22" customHeight="1" spans="1:10">
      <c r="A22" s="4">
        <v>19</v>
      </c>
      <c r="B22" s="7">
        <v>5052631.59</v>
      </c>
      <c r="C22" s="8" t="s">
        <v>84</v>
      </c>
      <c r="D22" s="8" t="s">
        <v>85</v>
      </c>
      <c r="E22" s="9">
        <v>90</v>
      </c>
      <c r="F22" s="10">
        <v>0.04925</v>
      </c>
      <c r="G22" s="11">
        <v>62210.53</v>
      </c>
      <c r="H22" s="12">
        <v>0.0385</v>
      </c>
      <c r="I22" s="13">
        <f t="shared" si="1"/>
        <v>48631.57905375</v>
      </c>
      <c r="J22" s="14"/>
    </row>
    <row r="23" customHeight="1" spans="1:10">
      <c r="A23" s="4">
        <v>20</v>
      </c>
      <c r="B23" s="7">
        <v>4631578.96</v>
      </c>
      <c r="C23" s="8" t="s">
        <v>86</v>
      </c>
      <c r="D23" s="8" t="s">
        <v>88</v>
      </c>
      <c r="E23" s="9">
        <v>90</v>
      </c>
      <c r="F23" s="10">
        <v>0.04925</v>
      </c>
      <c r="G23" s="11">
        <v>57026.32</v>
      </c>
      <c r="H23" s="12">
        <v>0.0385</v>
      </c>
      <c r="I23" s="13">
        <f t="shared" si="1"/>
        <v>44578.94749</v>
      </c>
      <c r="J23" s="14"/>
    </row>
    <row r="24" customHeight="1" spans="1:10">
      <c r="A24" s="4">
        <v>21</v>
      </c>
      <c r="B24" s="7">
        <v>3888888.88</v>
      </c>
      <c r="C24" s="8" t="s">
        <v>87</v>
      </c>
      <c r="D24" s="8" t="s">
        <v>73</v>
      </c>
      <c r="E24" s="9">
        <v>90</v>
      </c>
      <c r="F24" s="10">
        <v>0.04925</v>
      </c>
      <c r="G24" s="11">
        <v>47881.94</v>
      </c>
      <c r="H24" s="12">
        <v>0.0385</v>
      </c>
      <c r="I24" s="13">
        <f t="shared" si="1"/>
        <v>37430.55547</v>
      </c>
      <c r="J24" s="14"/>
    </row>
    <row r="25" customHeight="1" spans="1:10">
      <c r="A25" s="4">
        <v>22</v>
      </c>
      <c r="B25" s="7">
        <v>3611111.1</v>
      </c>
      <c r="C25" s="8" t="s">
        <v>74</v>
      </c>
      <c r="D25" s="8" t="s">
        <v>75</v>
      </c>
      <c r="E25" s="9">
        <v>90</v>
      </c>
      <c r="F25" s="10">
        <v>0.04925</v>
      </c>
      <c r="G25" s="11">
        <v>44461.81</v>
      </c>
      <c r="H25" s="12">
        <v>0.0385</v>
      </c>
      <c r="I25" s="13">
        <f t="shared" si="1"/>
        <v>34756.9443375</v>
      </c>
      <c r="J25" s="14"/>
    </row>
    <row r="26" customHeight="1" spans="1:10">
      <c r="A26" s="4">
        <v>23</v>
      </c>
      <c r="B26" s="7">
        <v>3333333.32</v>
      </c>
      <c r="C26" s="8" t="s">
        <v>76</v>
      </c>
      <c r="D26" s="8" t="s">
        <v>77</v>
      </c>
      <c r="E26" s="9">
        <v>90</v>
      </c>
      <c r="F26" s="10">
        <v>0.04925</v>
      </c>
      <c r="G26" s="11">
        <v>41041.67</v>
      </c>
      <c r="H26" s="12">
        <v>0.0385</v>
      </c>
      <c r="I26" s="13">
        <f t="shared" si="1"/>
        <v>32083.333205</v>
      </c>
      <c r="J26" s="14"/>
    </row>
    <row r="27" customHeight="1" spans="1:10">
      <c r="A27" s="4">
        <v>24</v>
      </c>
      <c r="B27" s="7">
        <v>3611111.1</v>
      </c>
      <c r="C27" s="8" t="s">
        <v>78</v>
      </c>
      <c r="D27" s="8" t="s">
        <v>79</v>
      </c>
      <c r="E27" s="9">
        <v>90</v>
      </c>
      <c r="F27" s="10">
        <v>0.04925</v>
      </c>
      <c r="G27" s="11">
        <v>44461.81</v>
      </c>
      <c r="H27" s="12">
        <v>0.0385</v>
      </c>
      <c r="I27" s="13">
        <f t="shared" si="1"/>
        <v>34756.9443375</v>
      </c>
      <c r="J27" s="14"/>
    </row>
    <row r="28" customHeight="1" spans="1:10">
      <c r="A28" s="4">
        <v>25</v>
      </c>
      <c r="B28" s="7">
        <v>4117647.05</v>
      </c>
      <c r="C28" s="8" t="s">
        <v>87</v>
      </c>
      <c r="D28" s="8" t="s">
        <v>73</v>
      </c>
      <c r="E28" s="9">
        <v>90</v>
      </c>
      <c r="F28" s="10">
        <v>0.04925</v>
      </c>
      <c r="G28" s="11">
        <v>50698.53</v>
      </c>
      <c r="H28" s="12">
        <v>0.0385</v>
      </c>
      <c r="I28" s="13">
        <f t="shared" si="1"/>
        <v>39632.35285625</v>
      </c>
      <c r="J28" s="14"/>
    </row>
    <row r="29" customHeight="1" spans="1:10">
      <c r="A29" s="4">
        <v>26</v>
      </c>
      <c r="B29" s="7">
        <v>3823529.4</v>
      </c>
      <c r="C29" s="8" t="s">
        <v>74</v>
      </c>
      <c r="D29" s="8" t="s">
        <v>75</v>
      </c>
      <c r="E29" s="9">
        <v>90</v>
      </c>
      <c r="F29" s="10">
        <v>0.04925</v>
      </c>
      <c r="G29" s="11">
        <v>47077.21</v>
      </c>
      <c r="H29" s="12">
        <v>0.0385</v>
      </c>
      <c r="I29" s="13">
        <f t="shared" ref="I29:I36" si="2">B29*E29*H29/360</f>
        <v>36801.470475</v>
      </c>
      <c r="J29" s="14"/>
    </row>
    <row r="30" customHeight="1" spans="1:10">
      <c r="A30" s="4">
        <v>27</v>
      </c>
      <c r="B30" s="7">
        <v>3529411.75</v>
      </c>
      <c r="C30" s="8" t="s">
        <v>76</v>
      </c>
      <c r="D30" s="8" t="s">
        <v>77</v>
      </c>
      <c r="E30" s="9">
        <v>90</v>
      </c>
      <c r="F30" s="10">
        <v>0.04925</v>
      </c>
      <c r="G30" s="11">
        <v>43455.88</v>
      </c>
      <c r="H30" s="12">
        <v>0.0385</v>
      </c>
      <c r="I30" s="13">
        <f t="shared" si="2"/>
        <v>33970.58809375</v>
      </c>
      <c r="J30" s="14"/>
    </row>
    <row r="31" customHeight="1" spans="1:10">
      <c r="A31" s="4">
        <v>28</v>
      </c>
      <c r="B31" s="7">
        <v>3235294.1</v>
      </c>
      <c r="C31" s="8" t="s">
        <v>78</v>
      </c>
      <c r="D31" s="8" t="s">
        <v>79</v>
      </c>
      <c r="E31" s="9">
        <v>90</v>
      </c>
      <c r="F31" s="10">
        <v>0.04925</v>
      </c>
      <c r="G31" s="11">
        <v>39834.56</v>
      </c>
      <c r="H31" s="12">
        <v>0.0385</v>
      </c>
      <c r="I31" s="13">
        <f t="shared" si="2"/>
        <v>31139.7057125</v>
      </c>
      <c r="J31" s="14"/>
    </row>
    <row r="32" customHeight="1" spans="1:10">
      <c r="A32" s="4">
        <v>29</v>
      </c>
      <c r="B32" s="7">
        <v>8235294.13</v>
      </c>
      <c r="C32" s="8" t="s">
        <v>87</v>
      </c>
      <c r="D32" s="8" t="s">
        <v>73</v>
      </c>
      <c r="E32" s="9">
        <v>90</v>
      </c>
      <c r="F32" s="10">
        <v>0.04925</v>
      </c>
      <c r="G32" s="11">
        <v>101397.06</v>
      </c>
      <c r="H32" s="12">
        <v>0.0385</v>
      </c>
      <c r="I32" s="13">
        <f t="shared" si="2"/>
        <v>79264.70600125</v>
      </c>
      <c r="J32" s="14"/>
    </row>
    <row r="33" customHeight="1" spans="1:10">
      <c r="A33" s="4">
        <v>30</v>
      </c>
      <c r="B33" s="7">
        <v>7647058.84</v>
      </c>
      <c r="C33" s="8" t="s">
        <v>74</v>
      </c>
      <c r="D33" s="8" t="s">
        <v>75</v>
      </c>
      <c r="E33" s="9">
        <v>90</v>
      </c>
      <c r="F33" s="10">
        <v>0.04925</v>
      </c>
      <c r="G33" s="11">
        <v>94154.41</v>
      </c>
      <c r="H33" s="12">
        <v>0.0385</v>
      </c>
      <c r="I33" s="13">
        <f t="shared" si="2"/>
        <v>73602.941335</v>
      </c>
      <c r="J33" s="14"/>
    </row>
    <row r="34" customHeight="1" spans="1:10">
      <c r="A34" s="4">
        <v>31</v>
      </c>
      <c r="B34" s="7">
        <v>7058823.55</v>
      </c>
      <c r="C34" s="8" t="s">
        <v>76</v>
      </c>
      <c r="D34" s="8" t="s">
        <v>77</v>
      </c>
      <c r="E34" s="9">
        <v>90</v>
      </c>
      <c r="F34" s="10">
        <v>0.04925</v>
      </c>
      <c r="G34" s="11">
        <v>86911.76</v>
      </c>
      <c r="H34" s="12">
        <v>0.0385</v>
      </c>
      <c r="I34" s="13">
        <f t="shared" si="2"/>
        <v>67941.17666875</v>
      </c>
      <c r="J34" s="14"/>
    </row>
    <row r="35" customHeight="1" spans="1:10">
      <c r="A35" s="4">
        <v>32</v>
      </c>
      <c r="B35" s="7">
        <v>6470588.26</v>
      </c>
      <c r="C35" s="8" t="s">
        <v>78</v>
      </c>
      <c r="D35" s="8" t="s">
        <v>79</v>
      </c>
      <c r="E35" s="9">
        <v>90</v>
      </c>
      <c r="F35" s="10">
        <v>0.04925</v>
      </c>
      <c r="G35" s="11">
        <v>79669.12</v>
      </c>
      <c r="H35" s="12">
        <v>0.0385</v>
      </c>
      <c r="I35" s="13">
        <f t="shared" si="2"/>
        <v>62279.4120025</v>
      </c>
      <c r="J35" s="14"/>
    </row>
    <row r="36" customHeight="1" spans="1:9">
      <c r="A36" s="4">
        <v>33</v>
      </c>
      <c r="B36" s="7"/>
      <c r="C36" s="7"/>
      <c r="D36" s="8"/>
      <c r="E36" s="9"/>
      <c r="F36" s="7" t="s">
        <v>89</v>
      </c>
      <c r="G36" s="11">
        <v>-87877.27</v>
      </c>
      <c r="H36" s="12">
        <v>0.0385</v>
      </c>
      <c r="I36" s="13">
        <f t="shared" si="2"/>
        <v>0</v>
      </c>
    </row>
    <row r="37" customHeight="1" spans="1:9">
      <c r="A37" s="4" t="s">
        <v>27</v>
      </c>
      <c r="B37" s="9"/>
      <c r="C37" s="9"/>
      <c r="D37" s="9"/>
      <c r="E37" s="9"/>
      <c r="F37" s="9"/>
      <c r="G37" s="11">
        <f>SUM(G4:G36)</f>
        <v>1888719.52</v>
      </c>
      <c r="H37" s="12"/>
      <c r="I37" s="13">
        <f>SUM(I4:I36)</f>
        <v>1545156.842075</v>
      </c>
    </row>
  </sheetData>
  <mergeCells count="1">
    <mergeCell ref="A1:I1"/>
  </mergeCells>
  <printOptions horizontalCentered="1"/>
  <pageMargins left="0.708333333333333" right="0.708333333333333" top="0.747916666666667" bottom="0.747916666666667" header="0.314583333333333" footer="0.314583333333333"/>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C4" sqref="C4"/>
    </sheetView>
  </sheetViews>
  <sheetFormatPr defaultColWidth="9" defaultRowHeight="12" outlineLevelRow="6"/>
  <cols>
    <col min="1" max="1" width="9" style="16"/>
    <col min="2" max="2" width="15.625" style="16" customWidth="1"/>
    <col min="3" max="3" width="18.875" style="16" customWidth="1"/>
    <col min="4" max="4" width="15.625" style="16" customWidth="1"/>
    <col min="5" max="6" width="10.625" style="16" customWidth="1"/>
    <col min="7" max="7" width="15.625" style="17" customWidth="1"/>
    <col min="8" max="8" width="10.125" style="17" customWidth="1"/>
    <col min="9" max="9" width="15.625" style="17" customWidth="1"/>
    <col min="10" max="16384" width="9" style="16"/>
  </cols>
  <sheetData>
    <row r="1" ht="24.95" customHeight="1" spans="1:9">
      <c r="A1" s="18" t="s">
        <v>90</v>
      </c>
      <c r="B1" s="18"/>
      <c r="C1" s="18"/>
      <c r="D1" s="18"/>
      <c r="E1" s="18"/>
      <c r="F1" s="18"/>
      <c r="G1" s="18"/>
      <c r="H1" s="18"/>
      <c r="I1" s="18"/>
    </row>
    <row r="2" ht="24.95" customHeight="1" spans="1:1">
      <c r="A2" s="16" t="str">
        <f>贷款贴息奖励!A3</f>
        <v>申报单位：兴通海运股份有限公司</v>
      </c>
    </row>
    <row r="3" ht="24.95" customHeight="1" spans="1:9">
      <c r="A3" s="19" t="s">
        <v>3</v>
      </c>
      <c r="B3" s="19" t="s">
        <v>56</v>
      </c>
      <c r="C3" s="19" t="s">
        <v>57</v>
      </c>
      <c r="D3" s="19" t="s">
        <v>58</v>
      </c>
      <c r="E3" s="19" t="s">
        <v>59</v>
      </c>
      <c r="F3" s="19" t="s">
        <v>60</v>
      </c>
      <c r="G3" s="20" t="s">
        <v>61</v>
      </c>
      <c r="H3" s="21" t="s">
        <v>62</v>
      </c>
      <c r="I3" s="21" t="s">
        <v>63</v>
      </c>
    </row>
    <row r="4" ht="24.95" customHeight="1" spans="1:9">
      <c r="A4" s="19">
        <v>1</v>
      </c>
      <c r="B4" s="22">
        <v>6000000</v>
      </c>
      <c r="C4" s="23" t="s">
        <v>87</v>
      </c>
      <c r="D4" s="23" t="s">
        <v>88</v>
      </c>
      <c r="E4" s="24">
        <v>365</v>
      </c>
      <c r="F4" s="25">
        <v>0.05</v>
      </c>
      <c r="G4" s="26">
        <f>B4*E4*F4/360</f>
        <v>304166.666666667</v>
      </c>
      <c r="H4" s="25">
        <v>0.0475</v>
      </c>
      <c r="I4" s="26">
        <f>B4*E4*H4/360</f>
        <v>288958.333333333</v>
      </c>
    </row>
    <row r="5" ht="24.95" customHeight="1" spans="1:9">
      <c r="A5" s="19">
        <v>2</v>
      </c>
      <c r="B5" s="22">
        <v>5000000</v>
      </c>
      <c r="C5" s="23" t="s">
        <v>87</v>
      </c>
      <c r="D5" s="23" t="s">
        <v>88</v>
      </c>
      <c r="E5" s="24">
        <v>365</v>
      </c>
      <c r="F5" s="25">
        <v>0.05</v>
      </c>
      <c r="G5" s="26">
        <f t="shared" ref="G5:G6" si="0">B5*E5*F5/360</f>
        <v>253472.222222222</v>
      </c>
      <c r="H5" s="25">
        <v>0.0475</v>
      </c>
      <c r="I5" s="26">
        <f t="shared" ref="I5:I6" si="1">B5*E5*H5/360</f>
        <v>240798.611111111</v>
      </c>
    </row>
    <row r="6" ht="24.95" customHeight="1" spans="1:9">
      <c r="A6" s="19">
        <v>3</v>
      </c>
      <c r="B6" s="22">
        <v>4000000</v>
      </c>
      <c r="C6" s="23" t="s">
        <v>87</v>
      </c>
      <c r="D6" s="23" t="s">
        <v>88</v>
      </c>
      <c r="E6" s="24">
        <v>365</v>
      </c>
      <c r="F6" s="25">
        <v>0.05</v>
      </c>
      <c r="G6" s="26">
        <f t="shared" si="0"/>
        <v>202777.777777778</v>
      </c>
      <c r="H6" s="25">
        <v>0.0475</v>
      </c>
      <c r="I6" s="26">
        <f t="shared" si="1"/>
        <v>192638.888888889</v>
      </c>
    </row>
    <row r="7" ht="24.95" customHeight="1" spans="1:9">
      <c r="A7" s="19" t="s">
        <v>27</v>
      </c>
      <c r="B7" s="24"/>
      <c r="C7" s="24"/>
      <c r="D7" s="24"/>
      <c r="E7" s="24"/>
      <c r="F7" s="24"/>
      <c r="G7" s="26">
        <f>SUM(G4:G6)</f>
        <v>760416.666666667</v>
      </c>
      <c r="H7" s="25"/>
      <c r="I7" s="26">
        <f>SUM(I4:I6)</f>
        <v>722395.833333333</v>
      </c>
    </row>
  </sheetData>
  <mergeCells count="1">
    <mergeCell ref="A1:I1"/>
  </mergeCells>
  <printOptions horizontalCentered="1"/>
  <pageMargins left="0.708333333333333" right="0.708333333333333" top="0.747916666666667" bottom="0.747916666666667" header="0.314583333333333" footer="0.314583333333333"/>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J15"/>
  <sheetViews>
    <sheetView workbookViewId="0">
      <selection activeCell="H17" sqref="H17"/>
    </sheetView>
  </sheetViews>
  <sheetFormatPr defaultColWidth="9" defaultRowHeight="12"/>
  <cols>
    <col min="1" max="1" width="9" style="1"/>
    <col min="2" max="2" width="15.625" style="1" customWidth="1"/>
    <col min="3" max="3" width="19.5" style="1" customWidth="1"/>
    <col min="4" max="4" width="15.625" style="1" customWidth="1"/>
    <col min="5" max="6" width="10.625" style="1" customWidth="1"/>
    <col min="7" max="7" width="15.625" style="2" customWidth="1"/>
    <col min="8" max="8" width="10.125" style="2" customWidth="1"/>
    <col min="9" max="9" width="15.625" style="2" customWidth="1"/>
    <col min="10" max="10" width="12.625" style="1" customWidth="1"/>
    <col min="11" max="16384" width="9" style="1"/>
  </cols>
  <sheetData>
    <row r="1" ht="24.95" customHeight="1" spans="1:9">
      <c r="A1" s="3" t="s">
        <v>91</v>
      </c>
      <c r="B1" s="3"/>
      <c r="C1" s="3"/>
      <c r="D1" s="3"/>
      <c r="E1" s="3"/>
      <c r="F1" s="3"/>
      <c r="G1" s="3"/>
      <c r="H1" s="3"/>
      <c r="I1" s="3"/>
    </row>
    <row r="2" ht="24.95" customHeight="1" spans="1:1">
      <c r="A2" s="1" t="str">
        <f>贷款贴息奖励!A3</f>
        <v>申报单位：兴通海运股份有限公司</v>
      </c>
    </row>
    <row r="3" ht="24.95" customHeight="1" spans="1:9">
      <c r="A3" s="4" t="s">
        <v>3</v>
      </c>
      <c r="B3" s="4" t="s">
        <v>56</v>
      </c>
      <c r="C3" s="4" t="s">
        <v>57</v>
      </c>
      <c r="D3" s="4" t="s">
        <v>58</v>
      </c>
      <c r="E3" s="4" t="s">
        <v>59</v>
      </c>
      <c r="F3" s="4" t="s">
        <v>60</v>
      </c>
      <c r="G3" s="5" t="s">
        <v>61</v>
      </c>
      <c r="H3" s="6" t="s">
        <v>62</v>
      </c>
      <c r="I3" s="6" t="s">
        <v>63</v>
      </c>
    </row>
    <row r="4" ht="24.95" customHeight="1" spans="1:10">
      <c r="A4" s="4">
        <v>1</v>
      </c>
      <c r="B4" s="7">
        <v>21300000</v>
      </c>
      <c r="C4" s="8" t="s">
        <v>87</v>
      </c>
      <c r="D4" s="8" t="s">
        <v>92</v>
      </c>
      <c r="E4" s="9">
        <v>154</v>
      </c>
      <c r="F4" s="10">
        <v>0.0399</v>
      </c>
      <c r="G4" s="11">
        <f>B4*E4*F4/360</f>
        <v>363555.5</v>
      </c>
      <c r="H4" s="12">
        <v>0.0385</v>
      </c>
      <c r="I4" s="13">
        <f>B4*E4*H4/360</f>
        <v>350799.166666667</v>
      </c>
      <c r="J4" s="14"/>
    </row>
    <row r="5" ht="24.95" customHeight="1" spans="1:10">
      <c r="A5" s="4">
        <v>2</v>
      </c>
      <c r="B5" s="7">
        <v>19170000</v>
      </c>
      <c r="C5" s="8" t="s">
        <v>93</v>
      </c>
      <c r="D5" s="8" t="s">
        <v>83</v>
      </c>
      <c r="E5" s="9">
        <v>26</v>
      </c>
      <c r="F5" s="10">
        <v>0.0399</v>
      </c>
      <c r="G5" s="11">
        <f t="shared" ref="G5:G13" si="0">B5*E5*F5/360</f>
        <v>55241.55</v>
      </c>
      <c r="H5" s="12">
        <v>0.0385</v>
      </c>
      <c r="I5" s="13">
        <f t="shared" ref="I5:I13" si="1">B5*E5*H5/360</f>
        <v>53303.25</v>
      </c>
      <c r="J5" s="14"/>
    </row>
    <row r="6" ht="24.95" customHeight="1" spans="1:10">
      <c r="A6" s="4">
        <v>3</v>
      </c>
      <c r="B6" s="7">
        <v>19170000</v>
      </c>
      <c r="C6" s="8" t="s">
        <v>84</v>
      </c>
      <c r="D6" s="8" t="s">
        <v>85</v>
      </c>
      <c r="E6" s="9">
        <v>91</v>
      </c>
      <c r="F6" s="10">
        <v>0.0399</v>
      </c>
      <c r="G6" s="11">
        <f t="shared" si="0"/>
        <v>193345.425</v>
      </c>
      <c r="H6" s="12">
        <v>0.0385</v>
      </c>
      <c r="I6" s="13">
        <f t="shared" si="1"/>
        <v>186561.375</v>
      </c>
      <c r="J6" s="14"/>
    </row>
    <row r="7" ht="24.95" customHeight="1" spans="1:10">
      <c r="A7" s="4">
        <v>4</v>
      </c>
      <c r="B7" s="7">
        <v>19170000</v>
      </c>
      <c r="C7" s="8" t="s">
        <v>86</v>
      </c>
      <c r="D7" s="8" t="s">
        <v>94</v>
      </c>
      <c r="E7" s="9">
        <v>64</v>
      </c>
      <c r="F7" s="10">
        <v>0.0399</v>
      </c>
      <c r="G7" s="11">
        <f t="shared" si="0"/>
        <v>135979.2</v>
      </c>
      <c r="H7" s="12">
        <v>0.0385</v>
      </c>
      <c r="I7" s="13">
        <f t="shared" si="1"/>
        <v>131208</v>
      </c>
      <c r="J7" s="14"/>
    </row>
    <row r="8" ht="24.95" customHeight="1" spans="1:10">
      <c r="A8" s="4">
        <v>5</v>
      </c>
      <c r="B8" s="7">
        <v>17040000</v>
      </c>
      <c r="C8" s="8" t="s">
        <v>95</v>
      </c>
      <c r="D8" s="8" t="s">
        <v>88</v>
      </c>
      <c r="E8" s="9">
        <v>25</v>
      </c>
      <c r="F8" s="10">
        <v>0.0399</v>
      </c>
      <c r="G8" s="11">
        <f t="shared" si="0"/>
        <v>47215</v>
      </c>
      <c r="H8" s="12">
        <v>0.0385</v>
      </c>
      <c r="I8" s="13">
        <f t="shared" si="1"/>
        <v>45558.3333333333</v>
      </c>
      <c r="J8" s="14"/>
    </row>
    <row r="9" ht="24.95" customHeight="1" spans="1:10">
      <c r="A9" s="4">
        <v>6</v>
      </c>
      <c r="B9" s="7">
        <v>14200000</v>
      </c>
      <c r="C9" s="8" t="s">
        <v>87</v>
      </c>
      <c r="D9" s="8" t="s">
        <v>92</v>
      </c>
      <c r="E9" s="9">
        <v>154</v>
      </c>
      <c r="F9" s="10">
        <v>0.0384</v>
      </c>
      <c r="G9" s="11">
        <f t="shared" si="0"/>
        <v>233258.666666667</v>
      </c>
      <c r="H9" s="12">
        <v>0.037</v>
      </c>
      <c r="I9" s="13">
        <f t="shared" si="1"/>
        <v>224754.444444444</v>
      </c>
      <c r="J9" s="14"/>
    </row>
    <row r="10" ht="24.95" customHeight="1" spans="1:10">
      <c r="A10" s="4">
        <v>7</v>
      </c>
      <c r="B10" s="7">
        <v>12780000</v>
      </c>
      <c r="C10" s="8" t="s">
        <v>93</v>
      </c>
      <c r="D10" s="8" t="s">
        <v>83</v>
      </c>
      <c r="E10" s="9">
        <v>26</v>
      </c>
      <c r="F10" s="10">
        <v>0.0384</v>
      </c>
      <c r="G10" s="11">
        <f t="shared" si="0"/>
        <v>35443.2</v>
      </c>
      <c r="H10" s="12">
        <v>0.037</v>
      </c>
      <c r="I10" s="13">
        <f t="shared" si="1"/>
        <v>34151</v>
      </c>
      <c r="J10" s="14"/>
    </row>
    <row r="11" ht="24.95" customHeight="1" spans="1:10">
      <c r="A11" s="4">
        <v>8</v>
      </c>
      <c r="B11" s="7">
        <v>12780000</v>
      </c>
      <c r="C11" s="8" t="s">
        <v>84</v>
      </c>
      <c r="D11" s="8" t="s">
        <v>85</v>
      </c>
      <c r="E11" s="9">
        <v>91</v>
      </c>
      <c r="F11" s="10">
        <v>0.0384</v>
      </c>
      <c r="G11" s="11">
        <f t="shared" si="0"/>
        <v>124051.2</v>
      </c>
      <c r="H11" s="12">
        <v>0.037</v>
      </c>
      <c r="I11" s="13">
        <f t="shared" si="1"/>
        <v>119528.5</v>
      </c>
      <c r="J11" s="14"/>
    </row>
    <row r="12" ht="24.95" customHeight="1" spans="1:10">
      <c r="A12" s="4">
        <v>9</v>
      </c>
      <c r="B12" s="7">
        <v>12780000</v>
      </c>
      <c r="C12" s="8" t="s">
        <v>86</v>
      </c>
      <c r="D12" s="8" t="s">
        <v>94</v>
      </c>
      <c r="E12" s="9">
        <v>64</v>
      </c>
      <c r="F12" s="10">
        <v>0.0384</v>
      </c>
      <c r="G12" s="11">
        <f t="shared" si="0"/>
        <v>87244.8</v>
      </c>
      <c r="H12" s="12">
        <v>0.037</v>
      </c>
      <c r="I12" s="13">
        <f t="shared" si="1"/>
        <v>84064</v>
      </c>
      <c r="J12" s="14"/>
    </row>
    <row r="13" ht="24.95" customHeight="1" spans="1:10">
      <c r="A13" s="4">
        <v>10</v>
      </c>
      <c r="B13" s="7">
        <v>11360000</v>
      </c>
      <c r="C13" s="8" t="s">
        <v>95</v>
      </c>
      <c r="D13" s="8" t="s">
        <v>88</v>
      </c>
      <c r="E13" s="9">
        <v>25</v>
      </c>
      <c r="F13" s="10">
        <v>0.0384</v>
      </c>
      <c r="G13" s="11">
        <f t="shared" si="0"/>
        <v>30293.3333333333</v>
      </c>
      <c r="H13" s="12">
        <v>0.037</v>
      </c>
      <c r="I13" s="13">
        <f t="shared" si="1"/>
        <v>29188.8888888889</v>
      </c>
      <c r="J13" s="14"/>
    </row>
    <row r="14" ht="24.95" customHeight="1" spans="1:10">
      <c r="A14" s="4"/>
      <c r="B14" s="7"/>
      <c r="C14" s="8"/>
      <c r="D14" s="8"/>
      <c r="E14" s="9"/>
      <c r="F14" s="15" t="s">
        <v>89</v>
      </c>
      <c r="G14" s="11">
        <v>-39549.9600000002</v>
      </c>
      <c r="H14" s="12"/>
      <c r="I14" s="13"/>
      <c r="J14" s="14"/>
    </row>
    <row r="15" ht="24.95" customHeight="1" spans="1:9">
      <c r="A15" s="4" t="s">
        <v>27</v>
      </c>
      <c r="B15" s="9"/>
      <c r="C15" s="9"/>
      <c r="D15" s="9"/>
      <c r="E15" s="9"/>
      <c r="F15" s="9"/>
      <c r="G15" s="13">
        <f>SUM(G4:G14)</f>
        <v>1266077.915</v>
      </c>
      <c r="H15" s="12"/>
      <c r="I15" s="13">
        <f>SUM(I4:I14)</f>
        <v>1259116.95833333</v>
      </c>
    </row>
  </sheetData>
  <mergeCells count="1">
    <mergeCell ref="A1:I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opLeftCell="A11" workbookViewId="0">
      <selection activeCell="C4" sqref="C4"/>
    </sheetView>
  </sheetViews>
  <sheetFormatPr defaultColWidth="9" defaultRowHeight="12"/>
  <cols>
    <col min="1" max="1" width="9" style="1"/>
    <col min="2" max="2" width="15.625" style="1" customWidth="1"/>
    <col min="3" max="3" width="19.5" style="1" customWidth="1"/>
    <col min="4" max="4" width="15.625" style="1" customWidth="1"/>
    <col min="5" max="6" width="10.625" style="1" customWidth="1"/>
    <col min="7" max="7" width="15.625" style="2" customWidth="1"/>
    <col min="8" max="8" width="10.125" style="2" customWidth="1"/>
    <col min="9" max="9" width="15.625" style="2" customWidth="1"/>
    <col min="10" max="10" width="10.125" style="1" customWidth="1"/>
    <col min="11" max="16384" width="9" style="1"/>
  </cols>
  <sheetData>
    <row r="1" ht="24.95" customHeight="1" spans="1:9">
      <c r="A1" s="3" t="s">
        <v>96</v>
      </c>
      <c r="B1" s="3"/>
      <c r="C1" s="3"/>
      <c r="D1" s="3"/>
      <c r="E1" s="3"/>
      <c r="F1" s="3"/>
      <c r="G1" s="3"/>
      <c r="H1" s="3"/>
      <c r="I1" s="3"/>
    </row>
    <row r="2" ht="24.95" customHeight="1" spans="1:1">
      <c r="A2" s="1" t="str">
        <f>贷款贴息奖励!A3</f>
        <v>申报单位：兴通海运股份有限公司</v>
      </c>
    </row>
    <row r="3" ht="24.95" customHeight="1" spans="1:9">
      <c r="A3" s="4" t="s">
        <v>3</v>
      </c>
      <c r="B3" s="4" t="s">
        <v>56</v>
      </c>
      <c r="C3" s="4" t="s">
        <v>57</v>
      </c>
      <c r="D3" s="4" t="s">
        <v>58</v>
      </c>
      <c r="E3" s="4" t="s">
        <v>59</v>
      </c>
      <c r="F3" s="4" t="s">
        <v>60</v>
      </c>
      <c r="G3" s="5" t="s">
        <v>61</v>
      </c>
      <c r="H3" s="6" t="s">
        <v>62</v>
      </c>
      <c r="I3" s="6" t="s">
        <v>63</v>
      </c>
    </row>
    <row r="4" ht="24.95" customHeight="1" spans="1:10">
      <c r="A4" s="4">
        <v>1</v>
      </c>
      <c r="B4" s="7">
        <v>10160000</v>
      </c>
      <c r="C4" s="8" t="s">
        <v>97</v>
      </c>
      <c r="D4" s="8" t="s">
        <v>65</v>
      </c>
      <c r="E4" s="9">
        <v>23</v>
      </c>
      <c r="F4" s="10">
        <v>0.0399</v>
      </c>
      <c r="G4" s="11">
        <v>25899.5333333333</v>
      </c>
      <c r="H4" s="12">
        <v>0.0385</v>
      </c>
      <c r="I4" s="13">
        <f>B4*E4*H4/360</f>
        <v>24990.7777777778</v>
      </c>
      <c r="J4" s="14"/>
    </row>
    <row r="5" ht="24.95" customHeight="1" spans="1:10">
      <c r="A5" s="4">
        <v>2</v>
      </c>
      <c r="B5" s="7">
        <v>10160000</v>
      </c>
      <c r="C5" s="8" t="s">
        <v>66</v>
      </c>
      <c r="D5" s="8" t="s">
        <v>73</v>
      </c>
      <c r="E5" s="9">
        <v>31</v>
      </c>
      <c r="F5" s="10">
        <v>0.0399</v>
      </c>
      <c r="G5" s="11">
        <v>34908.0666666667</v>
      </c>
      <c r="H5" s="12">
        <v>0.0385</v>
      </c>
      <c r="I5" s="13">
        <f t="shared" ref="I5:I15" si="0">B5*E5*H5/360</f>
        <v>33683.2222222222</v>
      </c>
      <c r="J5" s="14"/>
    </row>
    <row r="6" ht="24.95" customHeight="1" spans="1:10">
      <c r="A6" s="4">
        <v>3</v>
      </c>
      <c r="B6" s="7">
        <v>10160000</v>
      </c>
      <c r="C6" s="8" t="s">
        <v>74</v>
      </c>
      <c r="D6" s="8" t="s">
        <v>81</v>
      </c>
      <c r="E6" s="9">
        <v>28</v>
      </c>
      <c r="F6" s="10">
        <v>0.0399</v>
      </c>
      <c r="G6" s="11">
        <v>31529.8666666667</v>
      </c>
      <c r="H6" s="12">
        <v>0.0385</v>
      </c>
      <c r="I6" s="13">
        <f t="shared" si="0"/>
        <v>30423.5555555556</v>
      </c>
      <c r="J6" s="14"/>
    </row>
    <row r="7" ht="24.95" customHeight="1" spans="1:10">
      <c r="A7" s="4">
        <v>4</v>
      </c>
      <c r="B7" s="7">
        <v>9652000</v>
      </c>
      <c r="C7" s="8" t="s">
        <v>82</v>
      </c>
      <c r="D7" s="8" t="s">
        <v>67</v>
      </c>
      <c r="E7" s="9">
        <v>31</v>
      </c>
      <c r="F7" s="10">
        <v>0.0399</v>
      </c>
      <c r="G7" s="11">
        <v>33162.6633333333</v>
      </c>
      <c r="H7" s="12">
        <v>0.0385</v>
      </c>
      <c r="I7" s="13">
        <f t="shared" si="0"/>
        <v>31999.0611111111</v>
      </c>
      <c r="J7" s="14"/>
    </row>
    <row r="8" ht="24.95" customHeight="1" spans="1:10">
      <c r="A8" s="4">
        <v>5</v>
      </c>
      <c r="B8" s="7">
        <v>9652000</v>
      </c>
      <c r="C8" s="8" t="s">
        <v>68</v>
      </c>
      <c r="D8" s="8" t="s">
        <v>75</v>
      </c>
      <c r="E8" s="9">
        <v>30</v>
      </c>
      <c r="F8" s="10">
        <v>0.0399</v>
      </c>
      <c r="G8" s="11">
        <v>32092.9</v>
      </c>
      <c r="H8" s="12">
        <v>0.0385</v>
      </c>
      <c r="I8" s="13">
        <f t="shared" si="0"/>
        <v>30966.8333333333</v>
      </c>
      <c r="J8" s="14"/>
    </row>
    <row r="9" ht="24.95" customHeight="1" spans="1:10">
      <c r="A9" s="4">
        <v>6</v>
      </c>
      <c r="B9" s="7">
        <v>9652000</v>
      </c>
      <c r="C9" s="8" t="s">
        <v>76</v>
      </c>
      <c r="D9" s="8" t="s">
        <v>83</v>
      </c>
      <c r="E9" s="9">
        <v>31</v>
      </c>
      <c r="F9" s="10">
        <v>0.0399</v>
      </c>
      <c r="G9" s="11">
        <v>33162.6633333333</v>
      </c>
      <c r="H9" s="12">
        <v>0.0385</v>
      </c>
      <c r="I9" s="13">
        <f t="shared" si="0"/>
        <v>31999.0611111111</v>
      </c>
      <c r="J9" s="14"/>
    </row>
    <row r="10" ht="24.95" customHeight="1" spans="1:10">
      <c r="A10" s="4">
        <v>7</v>
      </c>
      <c r="B10" s="7">
        <v>9144000</v>
      </c>
      <c r="C10" s="8" t="s">
        <v>84</v>
      </c>
      <c r="D10" s="8" t="s">
        <v>69</v>
      </c>
      <c r="E10" s="9">
        <v>30</v>
      </c>
      <c r="F10" s="10">
        <v>0.0399</v>
      </c>
      <c r="G10" s="11">
        <v>30403.8</v>
      </c>
      <c r="H10" s="12">
        <v>0.0385</v>
      </c>
      <c r="I10" s="13">
        <f t="shared" si="0"/>
        <v>29337</v>
      </c>
      <c r="J10" s="14"/>
    </row>
    <row r="11" ht="24.95" customHeight="1" spans="1:10">
      <c r="A11" s="4">
        <v>8</v>
      </c>
      <c r="B11" s="7">
        <v>9144000</v>
      </c>
      <c r="C11" s="8" t="s">
        <v>70</v>
      </c>
      <c r="D11" s="8" t="s">
        <v>77</v>
      </c>
      <c r="E11" s="9">
        <v>31</v>
      </c>
      <c r="F11" s="10">
        <v>0.0399</v>
      </c>
      <c r="G11" s="11">
        <v>31417.26</v>
      </c>
      <c r="H11" s="12">
        <v>0.0385</v>
      </c>
      <c r="I11" s="13">
        <f t="shared" si="0"/>
        <v>30314.9</v>
      </c>
      <c r="J11" s="14"/>
    </row>
    <row r="12" ht="24.95" customHeight="1" spans="1:10">
      <c r="A12" s="4">
        <v>9</v>
      </c>
      <c r="B12" s="7">
        <v>9144000</v>
      </c>
      <c r="C12" s="8" t="s">
        <v>78</v>
      </c>
      <c r="D12" s="8" t="s">
        <v>85</v>
      </c>
      <c r="E12" s="9">
        <v>31</v>
      </c>
      <c r="F12" s="10">
        <v>0.0399</v>
      </c>
      <c r="G12" s="11">
        <v>31417.26</v>
      </c>
      <c r="H12" s="12">
        <v>0.0385</v>
      </c>
      <c r="I12" s="13">
        <f t="shared" si="0"/>
        <v>30314.9</v>
      </c>
      <c r="J12" s="14"/>
    </row>
    <row r="13" ht="24.95" customHeight="1" spans="1:10">
      <c r="A13" s="4">
        <v>10</v>
      </c>
      <c r="B13" s="7">
        <v>8636000</v>
      </c>
      <c r="C13" s="8" t="s">
        <v>86</v>
      </c>
      <c r="D13" s="8" t="s">
        <v>71</v>
      </c>
      <c r="E13" s="9">
        <v>30</v>
      </c>
      <c r="F13" s="10">
        <v>0.0399</v>
      </c>
      <c r="G13" s="11">
        <v>28714.7</v>
      </c>
      <c r="H13" s="12">
        <v>0.0385</v>
      </c>
      <c r="I13" s="13">
        <f t="shared" si="0"/>
        <v>27707.1666666667</v>
      </c>
      <c r="J13" s="14"/>
    </row>
    <row r="14" ht="24.95" customHeight="1" spans="1:10">
      <c r="A14" s="4">
        <v>11</v>
      </c>
      <c r="B14" s="7">
        <v>8636000</v>
      </c>
      <c r="C14" s="8" t="s">
        <v>98</v>
      </c>
      <c r="D14" s="8" t="s">
        <v>99</v>
      </c>
      <c r="E14" s="9">
        <v>10</v>
      </c>
      <c r="F14" s="10">
        <v>0.0399</v>
      </c>
      <c r="G14" s="11">
        <v>9571.56666666667</v>
      </c>
      <c r="H14" s="12">
        <v>0.0385</v>
      </c>
      <c r="I14" s="13">
        <f t="shared" si="0"/>
        <v>9235.72222222222</v>
      </c>
      <c r="J14" s="14"/>
    </row>
    <row r="15" ht="24.95" customHeight="1" spans="1:10">
      <c r="A15" s="4">
        <v>12</v>
      </c>
      <c r="B15" s="7">
        <v>508000</v>
      </c>
      <c r="C15" s="8" t="s">
        <v>100</v>
      </c>
      <c r="D15" s="8" t="s">
        <v>101</v>
      </c>
      <c r="E15" s="9">
        <v>7</v>
      </c>
      <c r="F15" s="10">
        <v>0.0399</v>
      </c>
      <c r="G15" s="11">
        <v>394.123333333333</v>
      </c>
      <c r="H15" s="12">
        <v>0.0385</v>
      </c>
      <c r="I15" s="13">
        <f t="shared" si="0"/>
        <v>380.294444444444</v>
      </c>
      <c r="J15" s="14"/>
    </row>
    <row r="16" ht="24.95" customHeight="1" spans="1:10">
      <c r="A16" s="4">
        <v>13</v>
      </c>
      <c r="B16" s="7">
        <v>508000</v>
      </c>
      <c r="C16" s="8" t="s">
        <v>84</v>
      </c>
      <c r="D16" s="8" t="s">
        <v>102</v>
      </c>
      <c r="E16" s="9">
        <v>7</v>
      </c>
      <c r="F16" s="10">
        <v>0.0399</v>
      </c>
      <c r="G16" s="11">
        <v>394.123333333333</v>
      </c>
      <c r="H16" s="12">
        <v>0.0385</v>
      </c>
      <c r="I16" s="13">
        <f t="shared" ref="I16:I17" si="1">B16*E16*H16/360</f>
        <v>380.294444444444</v>
      </c>
      <c r="J16" s="14"/>
    </row>
    <row r="17" ht="24.95" customHeight="1" spans="1:10">
      <c r="A17" s="4">
        <v>14</v>
      </c>
      <c r="B17" s="7">
        <v>508000</v>
      </c>
      <c r="C17" s="8" t="s">
        <v>86</v>
      </c>
      <c r="D17" s="8" t="s">
        <v>103</v>
      </c>
      <c r="E17" s="9">
        <v>7</v>
      </c>
      <c r="F17" s="10">
        <v>0.0399</v>
      </c>
      <c r="G17" s="11">
        <v>394.123333333333</v>
      </c>
      <c r="H17" s="12">
        <v>0.0385</v>
      </c>
      <c r="I17" s="13">
        <f t="shared" si="1"/>
        <v>380.294444444444</v>
      </c>
      <c r="J17" s="14"/>
    </row>
    <row r="18" ht="24.95" customHeight="1" spans="1:9">
      <c r="A18" s="4" t="s">
        <v>27</v>
      </c>
      <c r="B18" s="9"/>
      <c r="C18" s="9"/>
      <c r="D18" s="9"/>
      <c r="E18" s="9"/>
      <c r="F18" s="9"/>
      <c r="G18" s="13">
        <v>323462.64</v>
      </c>
      <c r="H18" s="12"/>
      <c r="I18" s="13">
        <v>312113.07</v>
      </c>
    </row>
  </sheetData>
  <mergeCells count="1">
    <mergeCell ref="A1:I1"/>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J8"/>
  <sheetViews>
    <sheetView workbookViewId="0">
      <selection activeCell="C4" sqref="C4"/>
    </sheetView>
  </sheetViews>
  <sheetFormatPr defaultColWidth="9" defaultRowHeight="12" outlineLevelRow="7"/>
  <cols>
    <col min="1" max="1" width="9" style="1"/>
    <col min="2" max="2" width="15.625" style="1" customWidth="1"/>
    <col min="3" max="3" width="19.5" style="1" customWidth="1"/>
    <col min="4" max="4" width="15.625" style="1" customWidth="1"/>
    <col min="5" max="6" width="10.625" style="1" customWidth="1"/>
    <col min="7" max="7" width="15.625" style="2" customWidth="1"/>
    <col min="8" max="8" width="10.125" style="2" customWidth="1"/>
    <col min="9" max="9" width="15.625" style="2" customWidth="1"/>
    <col min="10" max="10" width="10.125" style="1" customWidth="1"/>
    <col min="11" max="16384" width="9" style="1"/>
  </cols>
  <sheetData>
    <row r="1" ht="24.95" customHeight="1" spans="1:9">
      <c r="A1" s="3" t="s">
        <v>104</v>
      </c>
      <c r="B1" s="3"/>
      <c r="C1" s="3"/>
      <c r="D1" s="3"/>
      <c r="E1" s="3"/>
      <c r="F1" s="3"/>
      <c r="G1" s="3"/>
      <c r="H1" s="3"/>
      <c r="I1" s="3"/>
    </row>
    <row r="2" ht="24.95" customHeight="1" spans="1:1">
      <c r="A2" s="1" t="str">
        <f>贷款贴息奖励!A3</f>
        <v>申报单位：兴通海运股份有限公司</v>
      </c>
    </row>
    <row r="3" ht="24.95" customHeight="1" spans="1:9">
      <c r="A3" s="4" t="s">
        <v>3</v>
      </c>
      <c r="B3" s="4" t="s">
        <v>56</v>
      </c>
      <c r="C3" s="4" t="s">
        <v>57</v>
      </c>
      <c r="D3" s="4" t="s">
        <v>58</v>
      </c>
      <c r="E3" s="4" t="s">
        <v>59</v>
      </c>
      <c r="F3" s="4" t="s">
        <v>60</v>
      </c>
      <c r="G3" s="5" t="s">
        <v>61</v>
      </c>
      <c r="H3" s="6" t="s">
        <v>62</v>
      </c>
      <c r="I3" s="6" t="s">
        <v>63</v>
      </c>
    </row>
    <row r="4" ht="24.95" customHeight="1" spans="1:10">
      <c r="A4" s="4">
        <v>1</v>
      </c>
      <c r="B4" s="7">
        <v>12000000</v>
      </c>
      <c r="C4" s="8" t="s">
        <v>105</v>
      </c>
      <c r="D4" s="8" t="s">
        <v>88</v>
      </c>
      <c r="E4" s="9">
        <v>337</v>
      </c>
      <c r="F4" s="10">
        <v>0.0395</v>
      </c>
      <c r="G4" s="11">
        <f>B4*E4*F4/360</f>
        <v>443716.666666667</v>
      </c>
      <c r="H4" s="12">
        <v>0.038</v>
      </c>
      <c r="I4" s="13">
        <f>B4*E4*H4/360</f>
        <v>426866.666666667</v>
      </c>
      <c r="J4" s="14"/>
    </row>
    <row r="5" ht="24.95" customHeight="1" spans="1:10">
      <c r="A5" s="4">
        <v>2</v>
      </c>
      <c r="B5" s="7">
        <v>12480000</v>
      </c>
      <c r="C5" s="8" t="s">
        <v>105</v>
      </c>
      <c r="D5" s="8" t="s">
        <v>88</v>
      </c>
      <c r="E5" s="9">
        <v>337</v>
      </c>
      <c r="F5" s="10">
        <v>0.0395</v>
      </c>
      <c r="G5" s="11">
        <f t="shared" ref="G5:G7" si="0">B5*E5*F5/360</f>
        <v>461465.333333333</v>
      </c>
      <c r="H5" s="12">
        <v>0.038</v>
      </c>
      <c r="I5" s="13">
        <f t="shared" ref="I5:I7" si="1">B5*E5*H5/360</f>
        <v>443941.333333333</v>
      </c>
      <c r="J5" s="14"/>
    </row>
    <row r="6" ht="24.95" customHeight="1" spans="1:10">
      <c r="A6" s="4">
        <v>3</v>
      </c>
      <c r="B6" s="7">
        <v>30800000</v>
      </c>
      <c r="C6" s="8" t="s">
        <v>106</v>
      </c>
      <c r="D6" s="8" t="s">
        <v>88</v>
      </c>
      <c r="E6" s="9">
        <v>99</v>
      </c>
      <c r="F6" s="10">
        <v>0.0395</v>
      </c>
      <c r="G6" s="11">
        <f t="shared" si="0"/>
        <v>334565</v>
      </c>
      <c r="H6" s="12">
        <v>0.038</v>
      </c>
      <c r="I6" s="13">
        <f t="shared" si="1"/>
        <v>321860</v>
      </c>
      <c r="J6" s="14"/>
    </row>
    <row r="7" ht="24.95" customHeight="1" spans="1:10">
      <c r="A7" s="4">
        <v>4</v>
      </c>
      <c r="B7" s="7">
        <v>26200000</v>
      </c>
      <c r="C7" s="8" t="s">
        <v>107</v>
      </c>
      <c r="D7" s="8" t="s">
        <v>88</v>
      </c>
      <c r="E7" s="9">
        <v>8</v>
      </c>
      <c r="F7" s="10">
        <v>0.0395</v>
      </c>
      <c r="G7" s="11">
        <f t="shared" si="0"/>
        <v>22997.7777777778</v>
      </c>
      <c r="H7" s="12">
        <v>0.038</v>
      </c>
      <c r="I7" s="13">
        <f t="shared" si="1"/>
        <v>22124.4444444444</v>
      </c>
      <c r="J7" s="14"/>
    </row>
    <row r="8" ht="24.95" customHeight="1" spans="1:9">
      <c r="A8" s="4" t="s">
        <v>27</v>
      </c>
      <c r="B8" s="9"/>
      <c r="C8" s="9"/>
      <c r="D8" s="9"/>
      <c r="E8" s="9"/>
      <c r="F8" s="9"/>
      <c r="G8" s="13">
        <f>SUM(G4:G7)</f>
        <v>1262744.77777778</v>
      </c>
      <c r="H8" s="12"/>
      <c r="I8" s="13">
        <f>SUM(I4:I7)</f>
        <v>1214792.44444444</v>
      </c>
    </row>
  </sheetData>
  <mergeCells count="1">
    <mergeCell ref="A1:I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新增运力奖励</vt:lpstr>
      <vt:lpstr>动力规模奖励</vt:lpstr>
      <vt:lpstr>贷款贴息奖励</vt:lpstr>
      <vt:lpstr>利息计算明细表（兴通739）</vt:lpstr>
      <vt:lpstr>利息计算明细表（兴通56）</vt:lpstr>
      <vt:lpstr>利息计算明细表（兴通7）</vt:lpstr>
      <vt:lpstr>利息计算明细表（兴通79）</vt:lpstr>
      <vt:lpstr>利息计算明细表（兴通729）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gqjt206</cp:lastModifiedBy>
  <dcterms:created xsi:type="dcterms:W3CDTF">2019-04-04T07:52:00Z</dcterms:created>
  <cp:lastPrinted>2022-05-31T10:51:00Z</cp:lastPrinted>
  <dcterms:modified xsi:type="dcterms:W3CDTF">2023-04-18T03:06:17Z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EAD02D34C95C44C1BF12943BF65B9BC2</vt:lpwstr>
  </property>
  <property fmtid="{D5CDD505-2E9C-101B-9397-08002B2CF9AE}" pid="3" name="KSOProductBuildVer">
    <vt:lpwstr>2052-11.1.0.14036</vt:lpwstr>
  </property>
</Properties>
</file>