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externalReferences>
    <externalReference r:id="rId4"/>
  </externalReferences>
  <definedNames>
    <definedName name="CompleteAndStart">#REF!</definedName>
    <definedName name="_xlnm.Print_Area" localSheetId="0">'sheet1'!$A$1:$N$271</definedName>
    <definedName name="_xlnm.Print_Titles" localSheetId="0">'sheet1'!$4:$5</definedName>
  </definedNames>
  <calcPr fullCalcOnLoad="1"/>
</workbook>
</file>

<file path=xl/sharedStrings.xml><?xml version="1.0" encoding="utf-8"?>
<sst xmlns="http://schemas.openxmlformats.org/spreadsheetml/2006/main" count="1302" uniqueCount="903">
  <si>
    <t>附件</t>
  </si>
  <si>
    <t>泉港区2020年1-4月份重点项目进展情况表</t>
  </si>
  <si>
    <t>单位：万元</t>
  </si>
  <si>
    <t>序号</t>
  </si>
  <si>
    <t>项目名称</t>
  </si>
  <si>
    <t>建设内容及规模</t>
  </si>
  <si>
    <t>总投资</t>
  </si>
  <si>
    <t>2020年
工作目标</t>
  </si>
  <si>
    <t>2020年1-4月份</t>
  </si>
  <si>
    <t>工程进展情况</t>
  </si>
  <si>
    <t>存在问题</t>
  </si>
  <si>
    <t>责任单位</t>
  </si>
  <si>
    <t>区挂钩领导</t>
  </si>
  <si>
    <t>备注</t>
  </si>
  <si>
    <t>计划
投资</t>
  </si>
  <si>
    <t>4月份完成投资</t>
  </si>
  <si>
    <t>累计完成投资</t>
  </si>
  <si>
    <t>占年度计划(%)</t>
  </si>
  <si>
    <t>进度超前(+)或滞后(-)情况</t>
  </si>
  <si>
    <t>项目总计218个</t>
  </si>
  <si>
    <r>
      <t>一.镇/街道（扣除交叉重复项目）：（16</t>
    </r>
    <r>
      <rPr>
        <b/>
        <sz val="10"/>
        <rFont val="宋体"/>
        <family val="0"/>
      </rPr>
      <t>4</t>
    </r>
    <r>
      <rPr>
        <b/>
        <sz val="10"/>
        <rFont val="宋体"/>
        <family val="0"/>
      </rPr>
      <t>个）</t>
    </r>
  </si>
  <si>
    <r>
      <t>（一）南埔镇项目（2</t>
    </r>
    <r>
      <rPr>
        <b/>
        <sz val="10"/>
        <rFont val="宋体"/>
        <family val="0"/>
      </rPr>
      <t>3</t>
    </r>
    <r>
      <rPr>
        <b/>
        <sz val="10"/>
        <rFont val="宋体"/>
        <family val="0"/>
      </rPr>
      <t>个）</t>
    </r>
  </si>
  <si>
    <r>
      <t>在建项目（1</t>
    </r>
    <r>
      <rPr>
        <b/>
        <sz val="10"/>
        <rFont val="宋体"/>
        <family val="0"/>
      </rPr>
      <t>9</t>
    </r>
    <r>
      <rPr>
        <b/>
        <sz val="10"/>
        <rFont val="宋体"/>
        <family val="0"/>
      </rPr>
      <t>个）</t>
    </r>
  </si>
  <si>
    <t>百宏250万/年吨精对苯二甲酸（PTA）项目</t>
  </si>
  <si>
    <t>用地465亩，建设250万吨／年精对苯二甲酸（PTA）项目。</t>
  </si>
  <si>
    <t>石化工业园区规建科 林亚平
13805947193
南埔镇 陈宗德
13960290808
林汶美
13960338699</t>
  </si>
  <si>
    <t>陈宗旗</t>
  </si>
  <si>
    <t>省市在建</t>
  </si>
  <si>
    <t>40万吨/年聚羧酸减水剂项目</t>
  </si>
  <si>
    <t>用地39亩，建设内容包括新建合成生产车间、预溶车间及配套公用工程及辅助设施。</t>
  </si>
  <si>
    <t>4月21日取得施工图审查合格书。</t>
  </si>
  <si>
    <t>石化工业园区环安科 陈江奖
18060093000
南埔镇 林汶美
13960338699</t>
  </si>
  <si>
    <t>杨新智</t>
  </si>
  <si>
    <t>稀释剂项目▲</t>
  </si>
  <si>
    <t>建设厂房、办公楼、仓库、罐区及相关配套装置设施。设计规模为稀释剂1.5万t/a、改性表面处理剂1万t/a、水性丙烯酸乳液10万t/a、水性聚氨酯4万t/a、改性胶粘剂2.5万t/a。</t>
  </si>
  <si>
    <t>安评、设计方案修改中，节能评估报告编制。</t>
  </si>
  <si>
    <t>业主第三方编制用时较长。</t>
  </si>
  <si>
    <t xml:space="preserve">石化工业园区规建科 林亚平
13805947193
南埔镇 林汶美
13960338699
后龙镇 林兴荣
13860793678 </t>
  </si>
  <si>
    <t>天骄化学材料生产项目(二、三期)▲</t>
  </si>
  <si>
    <t>施工单位、监理单位商谈中；二期POP长周期设备签订合同。</t>
  </si>
  <si>
    <t>张剑辉</t>
  </si>
  <si>
    <t>佑达精细电子化学新材料项目▲</t>
  </si>
  <si>
    <t>研发楼、丙类车间、甲类仓库、门卫装修、设备安装投产。</t>
  </si>
  <si>
    <t>室内外装修，道路硬化。</t>
  </si>
  <si>
    <t>石化工业园区经发科 庄民芳
13505098528
南埔镇 林汶美
13960338699
峰尾镇 王传林
13850776516
前黄镇 张志平
13960339009</t>
  </si>
  <si>
    <t>新立基沥青加工基地项目</t>
  </si>
  <si>
    <t>用地48.84亩，建设沥青加工基地。新增产能：年中转20万吨重交沥青和年生产20万吨改性沥青。</t>
  </si>
  <si>
    <t>开展工艺管道安装，开展房建单体室内装修。</t>
  </si>
  <si>
    <t>环保型粘胶剂项目▲</t>
  </si>
  <si>
    <t>用地50亩，建设8000吨/年环保型粘胶剂项目。</t>
  </si>
  <si>
    <t>土建扫尾，室外装修，设备安装调试。</t>
  </si>
  <si>
    <t>石化工业园区经发科 庄民芳
13505098528
南埔镇 林汶美
13960338699
山腰街道
郭小国
18859737979</t>
  </si>
  <si>
    <t>聚合多元醇项目（一期）▲</t>
  </si>
  <si>
    <t>建设1万吨/年聚合物多元醇项目。</t>
  </si>
  <si>
    <t>装饰装修，设备采购。</t>
  </si>
  <si>
    <t>石化工业园区规建科 林亚平
13805947193
南埔镇 林汶美
13960338699
前黄镇 刘雅萍
13860795332</t>
  </si>
  <si>
    <t>油脂废弃物综合利用项目（二期）▲</t>
  </si>
  <si>
    <t>建设用地20亩，分摊公共用地1.76亩。建设厂房、研发楼及配套设施，总建筑面积9992㎡，年处理废弃油脂18万吨（皂脚12万吨/年，油脚6万吨/年）。</t>
  </si>
  <si>
    <t>石化工业园区环安科 陈江奖
18060093000
南埔镇 林汶美
13960338699
后龙镇 何金露
13960337078</t>
  </si>
  <si>
    <t>福海粮油生产项目（四期）</t>
  </si>
  <si>
    <t>福海粮油：用地10.5亩，建筑面积22140㎡，日加工大豆/菜籽2500吨榨油车间一座，扩建1000t/d精炼厂，新增2*1万t大豆筒仓、4*2500t散粕仓，新建3万吨油罐；益海嘉里面粉二期：用地12.75亩，建筑面积1.9万㎡，扩建日加工小麦1150吨生产车间及相关配套设施，建设3000吨小麦筒仓10个，600吨小麦星仓4个。</t>
  </si>
  <si>
    <t>南埔镇
陈宝喜
13506909585
林汶美
13960338699</t>
  </si>
  <si>
    <t>陈相成</t>
  </si>
  <si>
    <t>祥茂建材建筑垃圾回收加工综合利用项目</t>
  </si>
  <si>
    <t>用地50亩，新建全封闭式钢结构厂房及办公楼、宿舍楼、原料堆场等相关配套设施，总建筑面积2.3万㎡，新建年加工能力200万吨建筑垃圾回收加工生产线一条。</t>
  </si>
  <si>
    <t>正在开展项目土地安征迁工作。</t>
  </si>
  <si>
    <t>南埔镇
林汶美
13960338699</t>
  </si>
  <si>
    <t>王梅珠</t>
  </si>
  <si>
    <t>万豪3万吨/年石膏粉加工项目（三期）</t>
  </si>
  <si>
    <t>用地30亩，建设2条年产3万吨/年高性能石膏粉生产线。</t>
  </si>
  <si>
    <t>正在进行场地平整硬化。</t>
  </si>
  <si>
    <t>南埔镇
陈振阳
13799222896</t>
  </si>
  <si>
    <t>湄洲湾港肖厝港区鲤鱼尾作业区4号泊位工程及仓储项目▲</t>
  </si>
  <si>
    <t>完成码头EPC招标，现场勘查设计中，正在筹备库区EPC招标工作。</t>
  </si>
  <si>
    <t>石化工业园区环安科 陈江奖
18060093000
南埔镇 林汶美
13960338699
后龙镇 王华章
13850776189</t>
  </si>
  <si>
    <t>湄洲湾港肖厝港区肖厝作业区5-6#泊位</t>
  </si>
  <si>
    <t>建设5万吨级多功能通用泊位2座，并建成仓库及相应配套设施。</t>
  </si>
  <si>
    <t>施工队全面进驻码头，正协调惠安青兰山海域采砂工作。</t>
  </si>
  <si>
    <t>南埔镇
连俊廉
13559020720</t>
  </si>
  <si>
    <t>市管在建</t>
  </si>
  <si>
    <t>东港石化南区扩建工程▲</t>
  </si>
  <si>
    <t>用地350亩，建设14.4万m³共48个球罐的烃类液体化工品库区及码头至库区外管13条。</t>
  </si>
  <si>
    <t>进行土石方施工平整。</t>
  </si>
  <si>
    <t>后龙镇 林进财
13805978753
卢凌峰
13906998297
南埔镇 刘建阳
13959973689
吴志勇
13599170977</t>
  </si>
  <si>
    <t>黄少伟</t>
  </si>
  <si>
    <t>裕盛雅苑</t>
  </si>
  <si>
    <t>计容建筑面积47507.40㎡，不计容总建筑面积11859.77㎡，建设1#-3#、5#-6#住宅楼及地下室、配电房等设施。</t>
  </si>
  <si>
    <t>已全部完成外墙装修、拆架。</t>
  </si>
  <si>
    <t>南埔镇 连小彬
13906097828
陈振阳
13799222896</t>
  </si>
  <si>
    <t>林天法</t>
  </si>
  <si>
    <t>远和仓储物流项目</t>
  </si>
  <si>
    <t>用地45亩，建设1.45万㎡仓储物流设施及办公楼、调度楼、宿舍楼、停车场等配套工程。</t>
  </si>
  <si>
    <t>土地征迁扫尾。</t>
  </si>
  <si>
    <t>南埔镇
刘建阳
13959973689</t>
  </si>
  <si>
    <t>泉港惠屿生态休闲渔村及惠屿“生态岛礁”工程项目</t>
  </si>
  <si>
    <t>主要开展巷道整治工程、海岛特色民居改造、海岛防护堤建设工程、滨海岸线整治与旅游道路建设工程、防护林修复与绿化工程、沙滩整治修复工程、休闲海钓基地、人工渔礁、海岛监视监测中心、陆岛交通码头工程、海洋科普体验中心，以及景观木栈道、观景亭等其他海岛旅游配套设施。</t>
  </si>
  <si>
    <t>生态墓园正在施工中，饮用水管网已完成。</t>
  </si>
  <si>
    <t>南埔镇
连小彬
13906097828
刘建阳
13959973689</t>
  </si>
  <si>
    <t>庄一鸣</t>
  </si>
  <si>
    <t>惠屿片区网箱养殖设施升级改造项目</t>
  </si>
  <si>
    <t>根据《泉港区海水养殖水域滩涂规划（2018-2030年）》，清退规划外网箱养殖面积26.31公顷（其中：肖厝村17.53公顷、惠屿村8.78公顷）。拟升级改造新型网箱养殖面积22.1公顷，其中肖厝村海域1.7公顷，惠屿村海域20.4公顷（改造后设定网箱为8064格）。</t>
  </si>
  <si>
    <t>进行施工图设计中。</t>
  </si>
  <si>
    <t>南埔镇
刘建阳
13959973689
连俊廉
13559020720</t>
  </si>
  <si>
    <t>预备项目（4个）</t>
  </si>
  <si>
    <t>甲基异丁基酮项目▲</t>
  </si>
  <si>
    <t>用地100亩，一期投资1.66亿元，建设4.5万吨/年甲基异丁基酮项目。</t>
  </si>
  <si>
    <t>正在开展土方平整回填工作。</t>
  </si>
  <si>
    <t>石化工业园区管委会
南埔镇 林汶美
13960338699
山腰街道
黄咸吉
15906069629</t>
  </si>
  <si>
    <t>20万吨/年全加氢白油项目（一期）</t>
  </si>
  <si>
    <t>用地243亩，建设20万吨/年加氢焦化蜡油生产白油料装置、10万吨/年白油深度加氢精制装置和1万Nm3/h甲醇制氢装置共计3套装置。</t>
  </si>
  <si>
    <t>企业股东纠纷未解决，后续项目计划顺延。</t>
  </si>
  <si>
    <t>股东内部纠纷，正在走法律程序。</t>
  </si>
  <si>
    <t>石化工业园区经发科 庄民芳
13505098528
南埔镇 林汶美
13960338699</t>
  </si>
  <si>
    <t>丰泉工贸二期</t>
  </si>
  <si>
    <t>用地50亩，建设1万吨/年钢结构建设项目。</t>
  </si>
  <si>
    <t>南埔镇 林汶美
13960338699
连俊廉
13559020720</t>
  </si>
  <si>
    <t>泉昱产业园项目</t>
  </si>
  <si>
    <t>整体盘活整合原泉昱鞋业110亩用地、5.3万㎡厂房，引进仓储物流、建材综合批发、家居家具设计生产、食品包装加工等项目入驻，打造区位优势突出、互惠互利共赢的综合产业园区。</t>
  </si>
  <si>
    <t>正在开展项目招商。</t>
  </si>
  <si>
    <r>
      <t>（二）界山镇项目（1</t>
    </r>
    <r>
      <rPr>
        <b/>
        <sz val="10"/>
        <rFont val="宋体"/>
        <family val="0"/>
      </rPr>
      <t>6</t>
    </r>
    <r>
      <rPr>
        <b/>
        <sz val="10"/>
        <rFont val="宋体"/>
        <family val="0"/>
      </rPr>
      <t>个）</t>
    </r>
  </si>
  <si>
    <t>在建项目（11个）</t>
  </si>
  <si>
    <t xml:space="preserve">丙烯新材料项目  </t>
  </si>
  <si>
    <t>用地800亩，主要建筑面积397064.13㎡；建设厂房及相关配套设施。新增生产能力：丙烯新材料。</t>
  </si>
  <si>
    <t>企业资金到位问题未解决，后续项目计划顺延。</t>
  </si>
  <si>
    <t>业主投资资金未能到位。</t>
  </si>
  <si>
    <t>石化工业园区经发科 庄民芳
13505098528
界山镇 林开辉
15106092939</t>
  </si>
  <si>
    <t>刘敏坚</t>
  </si>
  <si>
    <t>中海油服新材料生产基地建设项目</t>
  </si>
  <si>
    <t>5万吨油田化学新材料，主要包括生产管控中心、生产车间、仓库、罐区、污水处理站等相关生产辅助设施。</t>
  </si>
  <si>
    <t>车间、仓库、罐区土建施工。</t>
  </si>
  <si>
    <t>石化工业园区规建科
林亚平
13805947193
界山镇 林开辉
15106092939</t>
  </si>
  <si>
    <t>市在建</t>
  </si>
  <si>
    <t>海雁涂料（二期）</t>
  </si>
  <si>
    <t>新增用地5亩，建设生产、销售水性涂料、精品腻子胶粉等涂料系类产品的生产厂房1座，并改造建设办公场地。</t>
  </si>
  <si>
    <t>2号楼消防水电安装及设备安装。</t>
  </si>
  <si>
    <t>界山镇
吴亦伟
13559020258</t>
  </si>
  <si>
    <t>陈国才</t>
  </si>
  <si>
    <t>天泰金属（二期）</t>
  </si>
  <si>
    <t>建设铁桶堆场及废旧桶回收车间；并建设一条食品级无磷锂化线。</t>
  </si>
  <si>
    <t>预除油、除油、水洗、无磷设备安装，清洗线建设</t>
  </si>
  <si>
    <t>界山镇
林开辉
15106092939</t>
  </si>
  <si>
    <t>湄洲湾港肖厝港区肖厝作业区18A、18B、18C号泊位工程</t>
  </si>
  <si>
    <t>建设5千吨级固体化工品泊位2个，7千吨重件滚装码头1座，新建码头长度398m，后方陆域面积约394亩。</t>
  </si>
  <si>
    <t>目前正在开展东围堤主体抛填，18号续建工程施工、监理公开招标文件（送审稿）及施工图预算已编制完成。</t>
  </si>
  <si>
    <t>界山海防路建设项目</t>
  </si>
  <si>
    <t>狮东村建设里程为1.03公里，路面宽4.5米，水泥混凝土路面；大前村建设里程2公里，路面宽4.5米，水泥混凝土路面；槐山村建设里程为1.62公里，路面宽4.5米，水泥混凝土路面。</t>
  </si>
  <si>
    <t>完成招标工作。</t>
  </si>
  <si>
    <t>界山镇
柳亚宾
18905070187</t>
  </si>
  <si>
    <t>陈剑锋</t>
  </si>
  <si>
    <t>界山新城基础设施建设项目</t>
  </si>
  <si>
    <t>建设4条道路、市民广场，沿海大通道市政配套设施。</t>
  </si>
  <si>
    <t>完成一号、三号路右幅砼路面工程，完成泉莆路、新东西路清表及污水管道建设，进行泉莆路路面建设。</t>
  </si>
  <si>
    <t>新城投资有限责任公司
王家沛
13960492118
界山镇
钟声宏
18905077028</t>
  </si>
  <si>
    <t>天马华耀城（一期）</t>
  </si>
  <si>
    <t>用地30亩，总建筑面积8.4万m²，其中住宅7.2万m²，商业建筑面积0.4万m²，小区由3栋26层，共计508套高层住宅，65席商业金街构成。地下室建设0.87万m²。</t>
  </si>
  <si>
    <t>主体己完成，外墙涂料施工中。</t>
  </si>
  <si>
    <t>界山镇
钟声宏
18905077028</t>
  </si>
  <si>
    <t>王晓莺</t>
  </si>
  <si>
    <t>天马华耀城（二期）</t>
  </si>
  <si>
    <t>用地63亩，总建筑面积16万m²，其中住宅10.6万m²，商业建筑面积1.3万m²，小区由5栋26层，1栋25层，43套生态别墅，95席商业金街构成。地下室建设4万m²。</t>
  </si>
  <si>
    <t>天马华耀城（三期）</t>
  </si>
  <si>
    <t>用地70亩，总建筑面积14万m²，其中住宅9万m²，商业建筑面积1.2万m²，小区由5栋26层，2栋18层，52套生态别墅，110席商业金街构成。地下室建设3.6万m²。</t>
  </si>
  <si>
    <t>主体结构施工中。</t>
  </si>
  <si>
    <t>玉山村铁钉埕石结构房屋改造项目</t>
  </si>
  <si>
    <t>完成19幢主体建设及外墙装修，建设老年人活动中心。</t>
  </si>
  <si>
    <t>23栋进行外墙、屋顶装修。</t>
  </si>
  <si>
    <t xml:space="preserve"> </t>
  </si>
  <si>
    <t>界山镇
张伟强
13615959698</t>
  </si>
  <si>
    <t>预备项目（5个）</t>
  </si>
  <si>
    <t>60万吨/年丙烷脱氢及45万吨/年聚丙烯(第一期规划)</t>
  </si>
  <si>
    <t>用地800亩，建设丙烷脱氢PDH：(第一期)60万吨/年丙烯聚丙烯PP；(第一期)45万吨/年聚丙烯。</t>
  </si>
  <si>
    <t>4月10日项目投资主体国亨公司设立，第一批资本金7.59亿元人民到账；项目可研深化。</t>
  </si>
  <si>
    <t xml:space="preserve">刘敏坚
张剑辉
</t>
  </si>
  <si>
    <t>市预备</t>
  </si>
  <si>
    <t>湄洲湾港肖厝港区肖厝作业区14A、14B、14C号泊位及罐区工程</t>
  </si>
  <si>
    <t>新建1座液体化工码头，采用内外侧靠船的方案，布置14A、14B、14C三个泊位，其中码头外侧建设的14A泊位为10万吨级泊位，码头内侧建设2个3000吨级泊位（14B和14C）及相应配套设施。前沿泊位长395m，后沿泊位长260m，码头双侧泊位平台宽28m、单侧泊位平台宽22m，引桥长1348.82m，宽12m。</t>
  </si>
  <si>
    <t>省发改委已于4月3日组织召开项目调整前期工作协调会，原则上同意项目调整，目前我司正根据会议精神，深入开展泉港石化园区南山片区及周边石化企业水运需求调研，夯实14号泊位可能涉及的货种、货量，为下一步项目调整工可编制提供依据，力争年底前完成项目核准手续的办理。</t>
  </si>
  <si>
    <t>市管预备</t>
  </si>
  <si>
    <t>潘南盐场盐田废转项目</t>
  </si>
  <si>
    <t>进行1200亩盐田废转。</t>
  </si>
  <si>
    <t>项目前期准备工作。</t>
  </si>
  <si>
    <t>柯明好</t>
  </si>
  <si>
    <t>界山新城（二期）</t>
  </si>
  <si>
    <t>用地439亩，其中包含石化园区企业办公居住区81.5亩（包含蓝领公寓、八方码头总部区）、镇区商住区55亩，安全控制区界山安置区214.5亩（含实验小学预留地）以及基础配套设施88亩。</t>
  </si>
  <si>
    <t>项目论证前期工作。</t>
  </si>
  <si>
    <t>天马华耀城（五期83地块-2）</t>
  </si>
  <si>
    <t>用地15亩，建设4栋商住楼，总建筑面积2万m²。</t>
  </si>
  <si>
    <t>项目前期工作。</t>
  </si>
  <si>
    <t>（三）后龙镇项目（17个）</t>
  </si>
  <si>
    <t>在建项目（14个）</t>
  </si>
  <si>
    <t>综合楼、厂房等主体施工。</t>
  </si>
  <si>
    <t>华星石化增建液化石油气储罐项目</t>
  </si>
  <si>
    <t>新增一座8万立方常压低温LPG储罐，一套处理能力为300t/h的丙烷加热系统，及相关配套设施。</t>
  </si>
  <si>
    <t>现场开展桩基施工，目前已开孔240个。低温钢板、设备采购工作正在进行。严格按照防疫要求，做好日常进场人员的健康监测。面临问题：石化园区规划尚未批复，导致项目环评无法批复。</t>
  </si>
  <si>
    <t>后龙镇
卢凌峰
13906998297</t>
  </si>
  <si>
    <t>王国明</t>
  </si>
  <si>
    <t>华星石化1#、2#辅助楼建筑工程</t>
  </si>
  <si>
    <t>1#辅助楼：建筑用地面积336.58㎡，建筑面积1055㎡；2#辅助楼：建筑用地面积162.05㎡，建筑面积338.82㎡。</t>
  </si>
  <si>
    <t>完成规划许可，正在对内部装修设计方案进行优化，正在准备招投标。</t>
  </si>
  <si>
    <t>兴通船务新增运力项目</t>
  </si>
  <si>
    <t>拟新建一艘12000载重吨不锈钢油船/化学品船。</t>
  </si>
  <si>
    <t>船体建造中。</t>
  </si>
  <si>
    <t>后龙镇
林兴荣
13860793678</t>
  </si>
  <si>
    <r>
      <t>用地350亩，建设14.4万m</t>
    </r>
    <r>
      <rPr>
        <sz val="10"/>
        <rFont val="宋体"/>
        <family val="0"/>
      </rPr>
      <t>³</t>
    </r>
    <r>
      <rPr>
        <sz val="10"/>
        <rFont val="仿宋_GB2312"/>
        <family val="3"/>
      </rPr>
      <t>共48个球罐的烃类液体化工品库区及码头至库区外管13条。</t>
    </r>
  </si>
  <si>
    <t>进行土石方施工平整工程。</t>
  </si>
  <si>
    <t>东方伟业城市广场（二期）</t>
  </si>
  <si>
    <t>总建筑面积7.5万㎡，拟建设3栋32层商住楼、1栋27层酒店式公寓及1.2万㎡地下室。</t>
  </si>
  <si>
    <t>后龙镇
郭勇诚
13506016114</t>
  </si>
  <si>
    <t>黄清源</t>
  </si>
  <si>
    <t>邱厝馨秀庄园（2017-2#地块）</t>
  </si>
  <si>
    <t>用地41.62亩，计容建筑面积69372.5㎡，不计容建筑面积13500㎡，总建筑面积82872.5㎡。</t>
  </si>
  <si>
    <t>后龙镇
陈清泉
13358581816</t>
  </si>
  <si>
    <t>涂坑海丝遗址宜居工程</t>
  </si>
  <si>
    <t>用地15亩，建设为申遗景区配套的新村住宅及小型商业服务设施，北侧规划8栋住宅，可容纳32户，建筑皆为3层，总建筑面积6845㎡；南侧小型商业综合体建筑面积3300㎡，配套建设骑楼步行街和道路。</t>
  </si>
  <si>
    <t>完成招投标，施工队正在准备入场等。</t>
  </si>
  <si>
    <t>后龙镇
郭先锋
13860799210</t>
  </si>
  <si>
    <t>福炼社区老旧小区改造提升工程</t>
  </si>
  <si>
    <t>对福炼社区内的房屋、管道设施、监控安防、道路、园林绿地等公共基础设施进行维修、改造和提升，新建智能化系统工程和便民服务中心。</t>
  </si>
  <si>
    <t>安防工程正在施工，便民服务中心和停车场正在招投标。</t>
  </si>
  <si>
    <t>湄港商住楼二期项目</t>
  </si>
  <si>
    <t>用地3亩，总建筑面积4000㎡，建设一栋一栋7层商住楼及配套停车场、办公房等附属设施。</t>
  </si>
  <si>
    <t>主体封顶。</t>
  </si>
  <si>
    <t>后龙镇
潘鸣航
18811375809</t>
  </si>
  <si>
    <t>泉港后龙医养结合综合体项目</t>
  </si>
  <si>
    <t>用地7.54亩，总建筑面积5714㎡，建设1栋9层医养结合综合体大楼及其它配套用房。</t>
  </si>
  <si>
    <t>主体封顶，内外装修。</t>
  </si>
  <si>
    <t>后龙镇
庄阳江
15860593260</t>
  </si>
  <si>
    <t>预备项目（3个）</t>
  </si>
  <si>
    <t>燕麦精深加工系列产品改扩建工程</t>
  </si>
  <si>
    <t>建设燕麦精深加工生产线2条及附属深加工车间和仓储设施。</t>
  </si>
  <si>
    <t>已拆除旧厂房。</t>
  </si>
  <si>
    <t>后龙镇
连维
13636926955</t>
  </si>
  <si>
    <r>
      <t>后</t>
    </r>
    <r>
      <rPr>
        <sz val="10"/>
        <rFont val="宋体"/>
        <family val="0"/>
      </rPr>
      <t>龙</t>
    </r>
    <r>
      <rPr>
        <sz val="10"/>
        <rFont val="仿宋_GB2312"/>
        <family val="3"/>
      </rPr>
      <t>镇区改造</t>
    </r>
  </si>
  <si>
    <t>用地43.89亩，建设商住楼。</t>
  </si>
  <si>
    <t>开展征迁扫尾。</t>
  </si>
  <si>
    <t>后龙镇
陈惠仁
13505098263</t>
  </si>
  <si>
    <t>第二实验小学教育集团和星校区扩建工程</t>
  </si>
  <si>
    <t>建设教学楼、综合楼、多功能教室、防空地下室及门卫等建筑，用地22.61亩，总建筑面积22940㎡，计容建筑面积19640㎡，并配套室外消防水池、绿化、道路硬化等附属设施建设。</t>
  </si>
  <si>
    <t>征地已送省厅报批，同步初步方案设计。</t>
  </si>
  <si>
    <t>区教育局
陈春法
13805908516
后龙镇
王高阳
13960339991</t>
  </si>
  <si>
    <t>王文晖
黄少伟</t>
  </si>
  <si>
    <t>（四）峰尾镇项目（26个）</t>
  </si>
  <si>
    <t>在建项目（20个）</t>
  </si>
  <si>
    <t>建达花园（二期）</t>
  </si>
  <si>
    <t>用地36亩，总建筑面积7万㎡，建设6栋18层商住楼。</t>
  </si>
  <si>
    <t>前期工作及场地整理。</t>
  </si>
  <si>
    <t>峰尾镇 王传林
13850776516
柯子兵
13960339082</t>
  </si>
  <si>
    <t>挂钩峰尾区领导</t>
  </si>
  <si>
    <t>名峰华苑</t>
  </si>
  <si>
    <t>用地11.92亩，总建筑面积28534.6㎡。</t>
  </si>
  <si>
    <t>配套设施建设。</t>
  </si>
  <si>
    <t>峰尾镇
郭安鹏
13850777920</t>
  </si>
  <si>
    <t>金秋阳光海岸（二期）</t>
  </si>
  <si>
    <t>用地20亩，总建筑面积4.4万㎡。</t>
  </si>
  <si>
    <t>已封顶，正在外立面装修。</t>
  </si>
  <si>
    <t>五经·蓝宝湾(二期）</t>
  </si>
  <si>
    <t>用地19.95亩，总建筑面积3.4万㎡。</t>
  </si>
  <si>
    <t>主体建设至4层。</t>
  </si>
  <si>
    <t>峰尾镇
王传林
13850776516</t>
  </si>
  <si>
    <t>力标·天璟湾</t>
  </si>
  <si>
    <t>用地24.7亩，建设商住楼。总建筑面积35755.1㎡，计容面积28205.1㎡。主要建筑物面积35755.1㎡。</t>
  </si>
  <si>
    <t>恒大雅苑</t>
  </si>
  <si>
    <t>用地100亩，设计13栋高层建筑，总建筑面积25.5万㎡，地上建筑面积20.1万㎡。其中一期用地72亩，规划建设9栋，建筑面积18万㎡，地上建筑14.3万㎡。</t>
  </si>
  <si>
    <t>峰尾镇
柯子兵
13960339082</t>
  </si>
  <si>
    <t>君悦学府（二期）</t>
  </si>
  <si>
    <t>建设3栋商住楼。</t>
  </si>
  <si>
    <t>主体建设至5层。</t>
  </si>
  <si>
    <t>颐仰小区</t>
  </si>
  <si>
    <t>用地13亩，建设3栋商住楼。</t>
  </si>
  <si>
    <t>鑫顺房地产三期</t>
  </si>
  <si>
    <t>建设2栋商住楼。</t>
  </si>
  <si>
    <t>施工图纸审查等前期工作。</t>
  </si>
  <si>
    <t>峰尾镇
李建辉
13959922180</t>
  </si>
  <si>
    <t>五里海岸（二期）</t>
  </si>
  <si>
    <t>用地15亩，建设商住楼。</t>
  </si>
  <si>
    <t>恒达佳苑</t>
  </si>
  <si>
    <t>用地32亩，建设3万㎡现代高端花园式居住社区。</t>
  </si>
  <si>
    <t>已封顶，正在内外装修。</t>
  </si>
  <si>
    <t>滨海星城</t>
  </si>
  <si>
    <t>用地47.74亩，建设商住楼。</t>
  </si>
  <si>
    <t>峰尾镇
郑伟伟
13960338828</t>
  </si>
  <si>
    <t>荣凤大厦</t>
  </si>
  <si>
    <t>用地5亩，总建筑面积1.5万㎡。</t>
  </si>
  <si>
    <t>森立·汇林阁▲</t>
  </si>
  <si>
    <t>用地15亩，建设2.3万㎡商住房。</t>
  </si>
  <si>
    <t>峰尾镇 李建辉
13959922180
山腰街道
王琼英
13960339119</t>
  </si>
  <si>
    <t>佰盛嘉园▲</t>
  </si>
  <si>
    <t>用地8.2亩，建设13660㎡商住楼。</t>
  </si>
  <si>
    <t>山腰街道
王琼英
13960339119
峰尾镇 柯子兵
13960339082</t>
  </si>
  <si>
    <t>挂钩山腰区领导</t>
  </si>
  <si>
    <t>源昌·锦绣壹号▲</t>
  </si>
  <si>
    <t>一期用地169亩，建设36万㎡商贸综合体和高档居住小区。</t>
  </si>
  <si>
    <t>山腰街道
刘梅坤
18859938999
峰尾镇 李建辉
13959922180</t>
  </si>
  <si>
    <t>荷盛小区（四期）▲</t>
  </si>
  <si>
    <t>四期用地10.65亩。</t>
  </si>
  <si>
    <t>征地等前期工作。</t>
  </si>
  <si>
    <t>山腰街道
刘文觉
13905070319
峰尾镇 柯子兵
13960339082</t>
  </si>
  <si>
    <t>新和隆船舶服务园区(启航酒店)</t>
  </si>
  <si>
    <t>用地69.7亩，其中陆域23.5亩，海域46.2亩，岸线110米。建设船舶服务园区及配套设施。</t>
  </si>
  <si>
    <t>场地整理，临时便道建设。</t>
  </si>
  <si>
    <t>峰尾镇
蒋海昆
13808529525</t>
  </si>
  <si>
    <t>福安酒店▲</t>
  </si>
  <si>
    <t>用地51亩，建设五星级酒店及相关配套设施。</t>
  </si>
  <si>
    <t>主楼建至12层，副楼建至2层。</t>
  </si>
  <si>
    <t>预备项目（6个）</t>
  </si>
  <si>
    <t>渔港路工程（二期）</t>
  </si>
  <si>
    <t>全长893.324m，为城市支路，设计行车速度30km/h。</t>
  </si>
  <si>
    <t>办理渔港路二期工程环评、水保、施工图审查等前期。</t>
  </si>
  <si>
    <t>新城投资有限责任公司
王家沛
13960492118
峰尾镇 蒋海昆
13808529525</t>
  </si>
  <si>
    <t>邱彬侨</t>
  </si>
  <si>
    <t>君悦学府（三期）</t>
  </si>
  <si>
    <t>建设6万㎡的小高层商住小区。</t>
  </si>
  <si>
    <t>准备规划专家评审会</t>
  </si>
  <si>
    <t>凯撒汽车</t>
  </si>
  <si>
    <t>用地33亩，建设3栋总建筑面积3万㎡的汽车展厅。</t>
  </si>
  <si>
    <t>泉港渔港经济区</t>
  </si>
  <si>
    <r>
      <t>总用地1万亩，建设城市综合体，</t>
    </r>
    <r>
      <rPr>
        <sz val="10"/>
        <rFont val="宋体"/>
        <family val="0"/>
      </rPr>
      <t>依</t>
    </r>
    <r>
      <rPr>
        <sz val="10"/>
        <rFont val="仿宋_GB2312"/>
        <family val="3"/>
      </rPr>
      <t>托诚峰一级渔港，结合滨海观光旅游，发展海洋经济，打造渔港新区。</t>
    </r>
  </si>
  <si>
    <t>总体规划方案。</t>
  </si>
  <si>
    <t>诚峰一级渔港疏浚工程</t>
  </si>
  <si>
    <t>疏浚底高程-3.50米，疏浚工程量77.94万立方米；北拦沙堤加宽加高等工程。</t>
  </si>
  <si>
    <t>立项等前期工作。</t>
  </si>
  <si>
    <t>峰尾镇
林宗文
15905937999</t>
  </si>
  <si>
    <t>诚平二级渔港</t>
  </si>
  <si>
    <t>新建码头100m，港池面积12万㎡，后方配套设施用地1万㎡。</t>
  </si>
  <si>
    <t>可研和初步设计编制。</t>
  </si>
  <si>
    <t>（五）山腰街道项目（37个）</t>
  </si>
  <si>
    <t>在建项目（28个）</t>
  </si>
  <si>
    <t>燕麦精智能化生产项目</t>
  </si>
  <si>
    <t>用地25.76亩，建设标准化厂房及仓库、办公楼、检验中心等。</t>
  </si>
  <si>
    <t>前期工作、办理报建手续。</t>
  </si>
  <si>
    <t>山腰街道
郭小国
18859737979</t>
  </si>
  <si>
    <t>泉港工力文化产业园项目</t>
  </si>
  <si>
    <t>用地59.35亩，总建筑面积27453.55㎡，建设工力文化产业园项目及其配套附属设施。</t>
  </si>
  <si>
    <t>1-5号楼厂房施工。</t>
  </si>
  <si>
    <t>新耀新材料项目（一期）</t>
  </si>
  <si>
    <t>用地62.7亩，建设厂房1.6万㎡，仓库7000㎡，综合楼1万㎡。</t>
  </si>
  <si>
    <t>订购设备、综合楼施工。</t>
  </si>
  <si>
    <t>灵通鹿业</t>
  </si>
  <si>
    <t>用地41亩，建设综合办公楼及厂房。</t>
  </si>
  <si>
    <t>综合楼、宿舍楼施工。</t>
  </si>
  <si>
    <t>山腰街道
庄建国
13960338808</t>
  </si>
  <si>
    <t>迅达石化</t>
  </si>
  <si>
    <t>用地15亩，建设厂房及生活配套设施。</t>
  </si>
  <si>
    <t>设备订购、安装。</t>
  </si>
  <si>
    <t>本益二厂</t>
  </si>
  <si>
    <t>用地37亩，建设厂房及生活配套设施。</t>
  </si>
  <si>
    <t>开普勒（三期）▲</t>
  </si>
  <si>
    <t>购置领航（福建）实业公司50亩土地及厂房，建设开普勒三期。</t>
  </si>
  <si>
    <t>山腰街道
庄文兴
15860596819
前黄镇 林小波
13600734771</t>
  </si>
  <si>
    <t>富环建材生产项目▲</t>
  </si>
  <si>
    <t>租用厂房面积5000㎡，建设新型建材生产项目。</t>
  </si>
  <si>
    <t>前黄镇 林兴贵
13905961756
山腰街道
庄建国
13960338808</t>
  </si>
  <si>
    <t>挂钩前黄区领导</t>
  </si>
  <si>
    <t>中平神马生产线优化提升项目▲</t>
  </si>
  <si>
    <t>优化提升尼龙66切片生产线。</t>
  </si>
  <si>
    <t>前黄镇 刘雅萍
13860795332
山腰街道
庄文兴
15860596819</t>
  </si>
  <si>
    <t>1-3号楼封顶、内外装修。</t>
  </si>
  <si>
    <t>迪信院</t>
  </si>
  <si>
    <t>用地27亩，建设5万㎡商住房。</t>
  </si>
  <si>
    <t>1-5号楼施工至21层。</t>
  </si>
  <si>
    <t>1-3号楼内外装修。</t>
  </si>
  <si>
    <t>1-10号楼内外装修。11-21号楼封顶、内外装修。</t>
  </si>
  <si>
    <t>征地、办理报建手续。</t>
  </si>
  <si>
    <t>永嘉天地E地块</t>
  </si>
  <si>
    <t>用地42亩，建设商住楼，总建筑面积97902㎡。</t>
  </si>
  <si>
    <t>6-10打桩。</t>
  </si>
  <si>
    <t>永嘉天地F地块</t>
  </si>
  <si>
    <t>用地40亩，建设11万㎡商住房。</t>
  </si>
  <si>
    <t>15-19号楼施工至19层。</t>
  </si>
  <si>
    <t>名仕华府</t>
  </si>
  <si>
    <t>用地38亩，建设60740㎡商住房。</t>
  </si>
  <si>
    <t>1-6号楼内外装修。</t>
  </si>
  <si>
    <t>名仕酒店扩建项目</t>
  </si>
  <si>
    <t>扩建酒店规模到1.5万㎡，增设配套设施。</t>
  </si>
  <si>
    <t>内外装修、设备订购。</t>
  </si>
  <si>
    <t>逸涛学府新城（二期）</t>
  </si>
  <si>
    <t xml:space="preserve">用地80亩，建设9.5万㎡商住房。 </t>
  </si>
  <si>
    <t>5-9号楼封顶、内外装修。</t>
  </si>
  <si>
    <t>鸿泰雅园</t>
  </si>
  <si>
    <t>用地78亩，建设12.5万㎡商住房。</t>
  </si>
  <si>
    <t>1-8号楼封顶、内外装修。</t>
  </si>
  <si>
    <t>华泉小区（三期）</t>
  </si>
  <si>
    <t>三期建设3.6万㎡商住房。</t>
  </si>
  <si>
    <t>封顶、内外装修。</t>
  </si>
  <si>
    <t>山水华庭（三期）</t>
  </si>
  <si>
    <t>用地32亩，三期建设2.6万㎡商住房。</t>
  </si>
  <si>
    <t>1-4号楼内外装修。</t>
  </si>
  <si>
    <t>锦锋泰富</t>
  </si>
  <si>
    <t>用地15亩，建设23976㎡商住房。</t>
  </si>
  <si>
    <t>内外装修。</t>
  </si>
  <si>
    <t>创嵘华庭</t>
  </si>
  <si>
    <r>
      <t>用地27亩，建</t>
    </r>
    <r>
      <rPr>
        <sz val="10"/>
        <rFont val="宋体"/>
        <family val="0"/>
      </rPr>
      <t>设</t>
    </r>
    <r>
      <rPr>
        <sz val="10"/>
        <rFont val="仿宋_GB2312"/>
        <family val="3"/>
      </rPr>
      <t>5.4万㎡商住楼。</t>
    </r>
  </si>
  <si>
    <t>1-9号楼施工至2层。</t>
  </si>
  <si>
    <t xml:space="preserve">山腰街道
庄湧涛
13860796788
前黄镇 吴谋冻
13505050384
钟凤平
18965779676  </t>
  </si>
  <si>
    <t>万商凤凰城（一期）▲</t>
  </si>
  <si>
    <t>用地77亩，建设10幢18层商住楼，共分三期建设，一期24亩建设4幢。</t>
  </si>
  <si>
    <t>万商凤凰城（二期）▲</t>
  </si>
  <si>
    <t>二期用地21亩，建设3幢商住楼。</t>
  </si>
  <si>
    <t>预备项目（9个）</t>
  </si>
  <si>
    <t>平整土石方。</t>
  </si>
  <si>
    <t>ABS1万吨PET再生料9万吨项目</t>
  </si>
  <si>
    <t>购置厂房及配套设施，总建筑面积4万㎡，建设24条造粒料生产设备。</t>
  </si>
  <si>
    <t>办理前期手续。</t>
  </si>
  <si>
    <t>亚伦轻工异地扩建项目▲</t>
  </si>
  <si>
    <t>用地58亩，建设2万㎡标准厂房，1幢宿舍楼及1幢办公楼，总建筑面积2万㎡。</t>
  </si>
  <si>
    <t>1-3号楼厂房施工。</t>
  </si>
  <si>
    <t>山腰街道
黄咸吉
15906069629
前黄镇 张志平
13960339009</t>
  </si>
  <si>
    <t>锦绣片区500亩二期地块（2017-5#）</t>
  </si>
  <si>
    <t>用地157.17亩，建设31.57万㎡的商住楼。</t>
  </si>
  <si>
    <t>前期工作。</t>
  </si>
  <si>
    <t>嘉诚石化总部大楼</t>
  </si>
  <si>
    <t>用地10亩，建设2万㎡的总部商住大楼。</t>
  </si>
  <si>
    <t>地下室施工。</t>
  </si>
  <si>
    <t>山腰街道
庄绍鸿
13505097318
区总部办</t>
  </si>
  <si>
    <t>纳川总部商住楼</t>
  </si>
  <si>
    <t>用地15亩，建设3.5万㎡商住房。</t>
  </si>
  <si>
    <t>前期手续。</t>
  </si>
  <si>
    <t>泉港希尔顿欢朋酒店</t>
  </si>
  <si>
    <t>总部经济区大楼1.2万㎡，装修四星级酒店。</t>
  </si>
  <si>
    <t>锦川农贸市场</t>
  </si>
  <si>
    <t>用地40亩，建设2万㎡农贸综合市场。</t>
  </si>
  <si>
    <t>山腰街道
刘文觉
13905070319</t>
  </si>
  <si>
    <t>山腰盐场盐文化特色小镇</t>
  </si>
  <si>
    <r>
      <t>建设区级盐文化展示中心特色</t>
    </r>
    <r>
      <rPr>
        <sz val="10"/>
        <rFont val="宋体"/>
        <family val="0"/>
      </rPr>
      <t>小</t>
    </r>
    <r>
      <rPr>
        <sz val="10"/>
        <rFont val="仿宋_GB2312"/>
        <family val="3"/>
      </rPr>
      <t>镇。</t>
    </r>
  </si>
  <si>
    <t>招商引资困难。</t>
  </si>
  <si>
    <t>山腰盐场
邱丽丽
13805920896
山腰街道
郭小国
18859737979</t>
  </si>
  <si>
    <t>（六）前黄镇项目（42个）</t>
  </si>
  <si>
    <t>在建项目（31个）</t>
  </si>
  <si>
    <t>正在进行生产设备调试。</t>
  </si>
  <si>
    <t>天隆年产400万只锂电池项目</t>
  </si>
  <si>
    <t>租用厂房面积3000㎡，建设年产400万只锂电池项目。</t>
  </si>
  <si>
    <t>正式投产。</t>
  </si>
  <si>
    <t>前黄镇
张志平
13960339009</t>
  </si>
  <si>
    <t>智能中医健康管理太空舱项目</t>
  </si>
  <si>
    <t>用地33亩，利用现有3层厂房面积1872㎡，新建厂房建筑面积3120㎡，建设智能中医健康管理太空舱项目。</t>
  </si>
  <si>
    <t>因疫情原因，该项目转产医用口罩生产项目，并已投产。</t>
  </si>
  <si>
    <t>天益达年产钢构件2500吨项目</t>
  </si>
  <si>
    <t>租用厂房建筑面积7000㎡，用于生产建筑用钢结构，年产钢构件2500吨。</t>
  </si>
  <si>
    <t>前黄镇
庄增加
13906097608</t>
  </si>
  <si>
    <t>新型HDPE缠绕结构壁管生产线建设项目</t>
  </si>
  <si>
    <t>建设新型HDPE缠绕结构壁管生产线10条。</t>
  </si>
  <si>
    <t>新购置两条生产线设备，已进场，正在试投产。</t>
  </si>
  <si>
    <t>前黄镇
蔡文贵
13860796932</t>
  </si>
  <si>
    <t>新建干砂浆生产线一条和防水产品生产线扩建项目</t>
  </si>
  <si>
    <t>用地34.55亩，建筑面积11006㎡，新建一条年产8万吨干砂浆生产线和扩建防水生产线，新增防水产品1.8万吨/年。</t>
  </si>
  <si>
    <t>前黄镇
郭永山
18650678977</t>
  </si>
  <si>
    <t>厂房主体架构完成90%，地面硬化已完工。</t>
  </si>
  <si>
    <t>水性涂料新材料生产基地</t>
  </si>
  <si>
    <t>建设水性涂料新材料生产基地。</t>
  </si>
  <si>
    <t>中森卫生巾材料扩建项目</t>
  </si>
  <si>
    <t>扩建女用卫生巾材料生产线。</t>
  </si>
  <si>
    <t>受疫情影响，已新增口罩生产线和无纺布生产线，并投产。</t>
  </si>
  <si>
    <t>海丝堡新材料项目</t>
  </si>
  <si>
    <t>购买原有鑫发互联网产业园35亩用地，建设厂房2万㎡，建设8条海丝堡新材料生产线。</t>
  </si>
  <si>
    <t>厂房已竣工，目前完成3条生产线。</t>
  </si>
  <si>
    <t>前黄镇
林兴贵
13905961756</t>
  </si>
  <si>
    <t>年加工定型针织坯布8000吨项目</t>
  </si>
  <si>
    <t>租用厂房5000㎡，建设年加工定型针织坯布8000吨生产线项目。</t>
  </si>
  <si>
    <t>环评已于2020年3月份全部办下来了。现有新扩建厂房正在施工中。</t>
  </si>
  <si>
    <t>完成前期手续，正在进行技改。</t>
  </si>
  <si>
    <t>泉港客运西站（一期）</t>
  </si>
  <si>
    <t>用地31.3亩，以二级客运站标准建设，建筑面积3.07万㎡。一期建设候车大楼1.9万㎡及配套。</t>
  </si>
  <si>
    <t>外装修完成95%，正在拆脚手架。</t>
  </si>
  <si>
    <t>凯凌轻工地块项目</t>
  </si>
  <si>
    <t>用地22亩，总建筑面积4万㎡。</t>
  </si>
  <si>
    <t>正在继续进行土地招拍挂相关手续。</t>
  </si>
  <si>
    <t>恒基房地产（三期）</t>
  </si>
  <si>
    <t>建设两栋小高层，总建筑面积3万㎡。</t>
  </si>
  <si>
    <t>3号楼主体差2层封顶，4号楼主体差1层封顶，5号楼主体差5层，地下室主体已完成。</t>
  </si>
  <si>
    <t>前黄镇 郑学栋
18965777755
王雪萍
13636978197</t>
  </si>
  <si>
    <t>1#、2#、3#楼已封顶在落外架，5#16层梁板。</t>
  </si>
  <si>
    <t>7#10层梁板、8#8层梁板、9#9层梁板、10#9层梁板。</t>
  </si>
  <si>
    <t>瑞景新城(二期)</t>
  </si>
  <si>
    <t>用地30亩，建设商住楼8栋，总建筑面积4.5万㎡，其中二期2栋，设计9层，总建筑面积1万㎡。</t>
  </si>
  <si>
    <t>塔吊，人货梯全面拆除。本月下旬开始室外管道工程。</t>
  </si>
  <si>
    <t>蓝海国际（二期）</t>
  </si>
  <si>
    <t>用地50亩，建设总建筑面积15万㎡商住楼。</t>
  </si>
  <si>
    <t>11#楼、10#楼二层铝膜安装中、5#楼、6#楼一层剪力墙柱钢筋安装。别墅南23#楼已封顶、南26#楼屋面梁板钢筋绑扎、南19#、南22#楼二层柱钢筋安装、南17#、南20#楼一层柱钢筋安装。</t>
  </si>
  <si>
    <t>前黄镇
吴谋冻
13505050384</t>
  </si>
  <si>
    <t>景泰嘉苑</t>
  </si>
  <si>
    <t>用地10亩，建设2幢小高层商住楼，总建筑面积2万㎡。</t>
  </si>
  <si>
    <t>1#楼主体结构已完成，墙体已全部完成，进入内墙抹灰，2#楼主体结构至7层梁板，地下室已完成。</t>
  </si>
  <si>
    <t>前黄镇
林小波
13600734771</t>
  </si>
  <si>
    <t>银泰大学城（一期）</t>
  </si>
  <si>
    <t>一期用地62.5亩，总建筑面积15.92万㎡，总户数969户，建设10栋高层住宅。</t>
  </si>
  <si>
    <t>A区四栋分别是20.19.19.20层。B去8.9.10三栋3层，其它三栋1层。</t>
  </si>
  <si>
    <t>金盾·理想城（二期）</t>
  </si>
  <si>
    <r>
      <t>用地30亩，建设6幢小高层及A、B幢商场，总建筑面积5.3</t>
    </r>
    <r>
      <rPr>
        <sz val="10"/>
        <rFont val="宋体"/>
        <family val="0"/>
      </rPr>
      <t>5</t>
    </r>
    <r>
      <rPr>
        <sz val="10"/>
        <rFont val="仿宋_GB2312"/>
        <family val="3"/>
      </rPr>
      <t>万㎡。一期建设1-2#楼及A、B商场面积2.1万㎡；二期建设3#、5-7#四栋及地下室，总建筑面积3.2万㎡。</t>
    </r>
  </si>
  <si>
    <t>楼外脚手架已全部拆除，正在进行室外工程施工。</t>
  </si>
  <si>
    <t>海丝·台湾美格农场（一期）</t>
  </si>
  <si>
    <t>引入台湾观光农业模式，近期建设台湾美格幸福农场，中远期将打造环昆山湖生态文化旅游产业带。</t>
  </si>
  <si>
    <t>上半年计划种植的罗汉松和树葡萄都已种植完成。</t>
  </si>
  <si>
    <t>福州大学化肥催化剂国家工程研究中心项目</t>
  </si>
  <si>
    <t>该中心发挥福州大学以工为主、理工结合的多学科优势，进行化肥等工业催化剂的科研开发，开发出新型、高效、节能、污染小的化肥、环保、石油化工等催化剂产品及其应用技术，促进科研成果向生产力转化。利用计算机技术改造中小型合成氨厂，逐步实现智能化控制，促进化肥行业的技术进步，同时为化肥催化剂行业培养高层次的人才。</t>
  </si>
  <si>
    <t>正在继续进行设备就位前的基础改造施工，实验设备正在采购中。</t>
  </si>
  <si>
    <t>后张美丽乡村提升改造项目</t>
  </si>
  <si>
    <t>1.后张村休闲公园－休闲小道工程，建设用地28.95亩，道路建设用地1.07亩，包括休闲小道和园路景亭等项目。2.生活污水治理，营造乡村良好风貌。3.筹建老年人活动中心。</t>
  </si>
  <si>
    <t>后张村休闲公园-休闲小道工程已完工。</t>
  </si>
  <si>
    <t>前黄村传统村落建设项目</t>
  </si>
  <si>
    <t>主要建设黄文惠故居修缮工程项目、黄素石楼修缮项目、传统古街整改项目和布袋戏南音非遗文化保护项目等。</t>
  </si>
  <si>
    <t>黄素土楼修缮项目已开始施工。</t>
  </si>
  <si>
    <t>前黄镇
刘雅萍
13860795332</t>
  </si>
  <si>
    <t>博文中学扩建项目</t>
  </si>
  <si>
    <t>扩建博文中学，新建1幢综合楼、2幢学生宿舍（含食堂）、1幢教师宿舍。用地2800㎡，建筑面积16300㎡（其中综合楼6980㎡、宿舍楼9320㎡）。</t>
  </si>
  <si>
    <t>施工完成工程量的90%。</t>
  </si>
  <si>
    <t>前黄镇
王雪萍
13636978197</t>
  </si>
  <si>
    <t>坝头溪支流生态整治提升项目</t>
  </si>
  <si>
    <t>一期对连通昆山水系的3条水系（仁爱医院旁、博文中学旁、富兴钢板旁）进行整治，整治里程约1公里，工程内容含改造渠道、疏浚清淤、坡岸护砌、景观提升等。二期进行坝头溪支流前黄镇凤南段改造提升、凤北大水渠改造提升等。</t>
  </si>
  <si>
    <t>一期对连通昆山水系的3条水系（仁爱医院旁、博文中学旁、富兴钢板旁）项目设计已完成，正在进行预算编制。</t>
  </si>
  <si>
    <t>预备项目（11个）</t>
  </si>
  <si>
    <r>
      <t>用地58亩，建设2万㎡标准厂房，1幢宿舍楼</t>
    </r>
    <r>
      <rPr>
        <sz val="9"/>
        <rFont val="宋体"/>
        <family val="0"/>
      </rPr>
      <t>及</t>
    </r>
    <r>
      <rPr>
        <sz val="9"/>
        <rFont val="仿宋_GB2312"/>
        <family val="3"/>
      </rPr>
      <t>1幢办公楼，总建筑</t>
    </r>
    <r>
      <rPr>
        <sz val="9"/>
        <rFont val="宋体"/>
        <family val="0"/>
      </rPr>
      <t>面</t>
    </r>
    <r>
      <rPr>
        <sz val="9"/>
        <rFont val="仿宋_GB2312"/>
        <family val="3"/>
      </rPr>
      <t>积2万㎡。</t>
    </r>
  </si>
  <si>
    <t>正在继续进行厂区的基础设施的施工。</t>
  </si>
  <si>
    <t>荣盛大型钢构件生产基地</t>
  </si>
  <si>
    <t>用地176.47亩，新建厂房及配套设施10.9万㎡。建成钢结构绿色建筑住宅产品集成房屋生产线3条，年产5万吨钢结构件加工生产线，其中重钢生产线两条、轻钢生产线4条、次构件生产线一条。</t>
  </si>
  <si>
    <t>完成大部分前期手续办理，正在继续办理施工许可证手续。</t>
  </si>
  <si>
    <t>天邦化纤新材料研发生产基地</t>
  </si>
  <si>
    <t>用地127亩，建设研发中心，生产厂房及配套4万㎡。</t>
  </si>
  <si>
    <t>正在继续进行场地的硬化和消防通道的施工。</t>
  </si>
  <si>
    <t>前黄镇
钟凤平
18965779676</t>
  </si>
  <si>
    <t>博超实业（二期）</t>
  </si>
  <si>
    <t>用地40亩，增加球墨铸铁检查井盖生产线，提升产能至2万吨/年。</t>
  </si>
  <si>
    <t>地块控规项目已完成评审并通过，现正在公示。</t>
  </si>
  <si>
    <t>百川三厂</t>
  </si>
  <si>
    <t>购置用地100亩，建设百川三厂。</t>
  </si>
  <si>
    <t>受疫情影响，该项目已先租用领亿厂房5000平方米。</t>
  </si>
  <si>
    <t>群山路续建工程</t>
  </si>
  <si>
    <t>起点自前黄派出所至南北七路，总长度3公里，宽度40米。</t>
  </si>
  <si>
    <t>正在继续开展项目前期手续。</t>
  </si>
  <si>
    <t>陈清拥</t>
  </si>
  <si>
    <t>泉港盛景·金茂府</t>
  </si>
  <si>
    <r>
      <t>用地29亩，建设2幢商住楼及</t>
    </r>
    <r>
      <rPr>
        <sz val="10"/>
        <rFont val="宋体"/>
        <family val="0"/>
      </rPr>
      <t>文</t>
    </r>
    <r>
      <rPr>
        <sz val="10"/>
        <rFont val="仿宋_GB2312"/>
        <family val="3"/>
      </rPr>
      <t>化广场，总建筑面积1.5万㎡。</t>
    </r>
  </si>
  <si>
    <t>已签订合作框架协议，已完成公司注册登记，规划设计修改中。</t>
  </si>
  <si>
    <t>前黄特色小镇</t>
  </si>
  <si>
    <r>
      <t>通过3年的培育创建，建设一批产业特色鲜明，体制机制灵活，</t>
    </r>
    <r>
      <rPr>
        <sz val="10"/>
        <rFont val="宋体"/>
        <family val="0"/>
      </rPr>
      <t>人</t>
    </r>
    <r>
      <rPr>
        <sz val="10"/>
        <rFont val="仿宋_GB2312"/>
        <family val="3"/>
      </rPr>
      <t>文气息浓厚，创业创新活力迸发，生态环境优美，多种功能融合的特色小镇。</t>
    </r>
  </si>
  <si>
    <t>完成前期规划设计，正在等待省里审批。</t>
  </si>
  <si>
    <t>凤山美丽乡村建设项目</t>
  </si>
  <si>
    <t>用地70亩，进行乡村改造、道路硬化等，建设商住楼7万㎡。</t>
  </si>
  <si>
    <t>前期规划设计已完成。</t>
  </si>
  <si>
    <t>亲亲家园养老院（一期）</t>
  </si>
  <si>
    <t>用地25亩，建设医养结合养老院。</t>
  </si>
  <si>
    <t>正在继续办理用地审批手续。</t>
  </si>
  <si>
    <t>高新区实验小学及实验幼儿园工程</t>
  </si>
  <si>
    <t>新建高新区实验小学和实验幼儿园，建设教学楼、综合楼、运动场及附属设施等。</t>
  </si>
  <si>
    <t>完成选址，正在继续办理前期手续。</t>
  </si>
  <si>
    <t>区教育局
陈荣华13850777806
前黄镇 王雪萍
13636978197</t>
  </si>
  <si>
    <t>（七）涂岭镇项目（25个）</t>
  </si>
  <si>
    <t>在建项目（10个）</t>
  </si>
  <si>
    <t>泉州晟通建材项目</t>
  </si>
  <si>
    <t>用地150亩，建设砂石骨料破碎筛分及整形制砂生产线的综合生产基地，建设碎石除泥除土系统，破碎筛分车间，整形制砂生产线，年产高品质机制砂石骨料100万方的产能。</t>
  </si>
  <si>
    <t>正在平整山地，机械设备已到位，正在安装调试。</t>
  </si>
  <si>
    <t>涂岭镇
庄东平
13506040950</t>
  </si>
  <si>
    <t>挂钩涂岭区领导</t>
  </si>
  <si>
    <t>朝阳公路拓宽改造及红星香蜜湖连接道路提级改造工程</t>
  </si>
  <si>
    <t>总里程10公里，三级公路（部分局限区域采用四级公路），双向两车道，路基宽度6.5米工程。其中，红星香蜜湖连接道路提级改造为四级公路标准兼城市次干路，双向两车道，路基宽度12米。</t>
  </si>
  <si>
    <t>项目已完成招标，正在放样及开展征地工作。</t>
  </si>
  <si>
    <t>文旅开发公司
施茂春   
13960339988
涂岭镇 陈国镇
1385778696</t>
  </si>
  <si>
    <t>邱金谋</t>
  </si>
  <si>
    <t>泉港区324线驿坂廊道拓宽改造及立面整治工程（二期）</t>
  </si>
  <si>
    <t>驿坂高速出口至驿峰西路总长3公里，宽20-25米，建设驿坂街房屋拆迁(该旧街两侧整治改造项目共需拆除旧房屋147栋/间2.23万㎡，涉及拆迁户178户、店面105间，总用地88.6亩)，道路工程，市政管线，绿化亮化工程，立面、广告牌整治，标识标线提升及配套完善，夜景工程。</t>
  </si>
  <si>
    <t>完成一期工程扫尾工作，开展二期用地报批手续。</t>
  </si>
  <si>
    <t>高新产业园区公司  朱侨阳
15606030222
涂岭镇 陈国镇
13850778696
郑瑞彬
13860799736
区城管局
张国文
18659533533</t>
  </si>
  <si>
    <t>先锋嘉园</t>
  </si>
  <si>
    <t>用地89亩，其中可建设用地67亩。</t>
  </si>
  <si>
    <t>已完成建设许可、施工许可证等前期手续，正在基础施工。</t>
  </si>
  <si>
    <t>绿创璞悦山庄</t>
  </si>
  <si>
    <t>用地123.165亩，建设住宅小区，总建筑面积150165㎡，其中计容建筑面积123165㎡。</t>
  </si>
  <si>
    <t>继续土方平整及主体工程建设。</t>
  </si>
  <si>
    <t xml:space="preserve">涂岭镇
陈国镇
13850778696    </t>
  </si>
  <si>
    <t>万兆山庄（二期）</t>
  </si>
  <si>
    <t>用地220亩，建设410幢连体别墅高端住宅小区，总建筑面积15万㎡。</t>
  </si>
  <si>
    <t>继续B区房屋主体及C区配套扫尾工程建设。</t>
  </si>
  <si>
    <t>泉州香蜜湖住宅小区</t>
  </si>
  <si>
    <t>用地24.5亩，二期建设小高层建筑3幢共3万㎡。</t>
  </si>
  <si>
    <t>正在3幢高层主体建设，现已完成10层主体封顶。</t>
  </si>
  <si>
    <t>涂岭镇
连琼华
13506905078</t>
  </si>
  <si>
    <t>金钟潭生态
旅游项目(三期)</t>
  </si>
  <si>
    <t>建设以观光、休闲、体验为一体的乡村旅游度假区。</t>
  </si>
  <si>
    <t>按环保督查完善整改，继续配套设施建设。</t>
  </si>
  <si>
    <t>涂岭镇 庄东平
13506040950
钟娟丽
13506018728</t>
  </si>
  <si>
    <t>黄田溪漂流项目（二期）</t>
  </si>
  <si>
    <t>建设温泉酒店、农业观光等配套设施。</t>
  </si>
  <si>
    <t>完成花海、农业观光、农耕体验等建设，继续配套设施建设。</t>
  </si>
  <si>
    <t>涂岭镇
钟娟丽
13506018728</t>
  </si>
  <si>
    <t>普洛斯智能仓储物流园</t>
  </si>
  <si>
    <t>用地350亩，建设石化中下游产品及相关中间工业原料的仓储中转基地，其中仓储物流仓库10万㎡、办公管理等用房1万㎡，并将建成高端智能化、立体式、标准化的现代仓储物流产业园区。</t>
  </si>
  <si>
    <t>正在开展征地工作，基本完成坟墓迁移。</t>
  </si>
  <si>
    <t>需尽快启动物流园区道路建设。</t>
  </si>
  <si>
    <t>涂岭镇 陈国镇
13850778696
连琼华
13506905078
郑瑞彬
13860799736</t>
  </si>
  <si>
    <t>预备项目（15个）</t>
  </si>
  <si>
    <t>智能电力线路检修机器人产业化项目</t>
  </si>
  <si>
    <t>建设1座产品研发中心8700㎡，自动化生产线（检测）2条，试验场地6500㎡。建成国内首家、国际最先进、环境最真实、功能最完备，能够模拟输电线路各种型式的试验场所，力争成为国网公司输电线路巡检机器人入网检测中心，将来进一步发展为第三方检测中心。</t>
  </si>
  <si>
    <t>继续开展前期手续，优化设计方案。</t>
  </si>
  <si>
    <t>涂岭镇
陈国镇
13860778696</t>
  </si>
  <si>
    <t>涂岭镇经八路延伸段道路工程</t>
  </si>
  <si>
    <r>
      <t>总里程718米，三级公路标准</t>
    </r>
    <r>
      <rPr>
        <sz val="9"/>
        <rFont val="宋体"/>
        <family val="0"/>
      </rPr>
      <t>兼</t>
    </r>
    <r>
      <rPr>
        <sz val="9"/>
        <rFont val="仿宋_GB2312"/>
        <family val="3"/>
      </rPr>
      <t>城市次干路，双向四车道，路基宽度24米。</t>
    </r>
  </si>
  <si>
    <t>正在开展前期手续。</t>
  </si>
  <si>
    <t>文旅开发公司
施茂春
13960339988
涂岭镇 陈国镇
13850778696</t>
  </si>
  <si>
    <t>涂岭镇樟脚馆仔至加田水库道路提级改造工程</t>
  </si>
  <si>
    <r>
      <t>总里程10.835公里，四级</t>
    </r>
    <r>
      <rPr>
        <sz val="10"/>
        <rFont val="宋体"/>
        <family val="0"/>
      </rPr>
      <t>公</t>
    </r>
    <r>
      <rPr>
        <sz val="10"/>
        <rFont val="仿宋_GB2312"/>
        <family val="3"/>
      </rPr>
      <t>路标准，双向两车道，路基宽度为6.5米。</t>
    </r>
  </si>
  <si>
    <t>涂岭镇黄田厝斗至樟脚馆仔道路提级改造工程</t>
  </si>
  <si>
    <t>总里程16.304公里，四级公路标准，双向两车道，路基宽度6.5米。</t>
  </si>
  <si>
    <t>涂岭镇樟脚至小坝道路提级改造工程</t>
  </si>
  <si>
    <t>总里程14.274公里，四级公路标准，双向两车道，路基宽度6.5米。</t>
  </si>
  <si>
    <t>涂岭镇小坝至界山道路提升改造工程</t>
  </si>
  <si>
    <t>总里程19.885公里，四级公路标准，双向两车道，路基宽度6.5米。</t>
  </si>
  <si>
    <t>涂岭镇拥军路七公里至鲁寮场道路提级改造工程</t>
  </si>
  <si>
    <t>总里程8.11公里，四级公路标准，双向两车道，路基宽度为6.5米。</t>
  </si>
  <si>
    <t>涂岭镇乌缸潭至笔架林场厝斗工区道路提级改造工程</t>
  </si>
  <si>
    <t>总里程5.8公里，四级公路标准，双向两车道，路基宽度为6.5米。</t>
  </si>
  <si>
    <t>涂岭镇驿坂至大雾山公路（拥军路）提级改造工程</t>
  </si>
  <si>
    <t>总里程8.742公里，四级公路标准，双向两车道，路基宽度为6.5米。</t>
  </si>
  <si>
    <t>涂岭镇驿坂至大雾山公路（拥军路）改线道路工程</t>
  </si>
  <si>
    <t>总里程0.795公里，三级公路标准，双向四车道，路基宽度15米。</t>
  </si>
  <si>
    <t>前欧小镇</t>
  </si>
  <si>
    <t>用地600亩，建设用地450亩，总建筑面积60万㎡。计划分4期实施，建成高端、休闲的小城镇综合体。</t>
  </si>
  <si>
    <t>完成征地，正在继续招商工作。</t>
  </si>
  <si>
    <t>颐园小区</t>
  </si>
  <si>
    <t>用地29.57亩，总建筑面积29714㎡，建设商住楼。</t>
  </si>
  <si>
    <t>完成招拍挂，正在开展前期手续。</t>
  </si>
  <si>
    <t>山外山庄新村</t>
  </si>
  <si>
    <t>用地80亩，建设新村住宅30幢。</t>
  </si>
  <si>
    <t>正在主体建设。</t>
  </si>
  <si>
    <t>涂岭镇
林荣顺
13860796633</t>
  </si>
  <si>
    <t>海峡花园·泉港无忧谷康养小镇</t>
  </si>
  <si>
    <t>总用地1200亩，一期用地500亩，建设国际医疗康复园区、养老养生公寓园区、酒店会展配套园区及商务综合配套园区。</t>
  </si>
  <si>
    <t>禾兴生态农业蛋鸡养殖基地（二期）</t>
  </si>
  <si>
    <t>用地50亩，建设年产60万枚的现代化蛋鸡养殖基地。</t>
  </si>
  <si>
    <t>涂岭镇 连琼华
13506905078
钟娟丽
13506018728</t>
  </si>
  <si>
    <r>
      <t>二.区直项目（5</t>
    </r>
    <r>
      <rPr>
        <b/>
        <sz val="10"/>
        <rFont val="宋体"/>
        <family val="0"/>
      </rPr>
      <t>4</t>
    </r>
    <r>
      <rPr>
        <b/>
        <sz val="10"/>
        <rFont val="宋体"/>
        <family val="0"/>
      </rPr>
      <t>个）</t>
    </r>
  </si>
  <si>
    <r>
      <t>在建项目（46</t>
    </r>
    <r>
      <rPr>
        <b/>
        <sz val="10"/>
        <rFont val="宋体"/>
        <family val="0"/>
      </rPr>
      <t>个）</t>
    </r>
  </si>
  <si>
    <t>泉港石化工业区安全控制区建设项目</t>
  </si>
  <si>
    <t>在泉港石化工业区规划边界外建设安全控制区。</t>
  </si>
  <si>
    <t>安全控制区建设项目指挥部
刘跃民
13506019797
新城投资有限责任公司
王家沛
13960492118</t>
  </si>
  <si>
    <t>安控区指挥部相关领导</t>
  </si>
  <si>
    <t xml:space="preserve">省市在建
</t>
  </si>
  <si>
    <t>联合石化油品质量升级项目-30万吨/年烷基化装置</t>
  </si>
  <si>
    <t>30万吨/年烷基化装置、3万吨/年废酸再生装置及装置配套的界区外系统。</t>
  </si>
  <si>
    <t>石化工业园区经发科
庄民芳
13505098528</t>
  </si>
  <si>
    <t>中国福建化学工程科学与技术创新实验室（一期）项目</t>
  </si>
  <si>
    <t>中国福建化学工程科学与技术创新实验室一期选址泉港区石油化工科教园区，依托福州大学建设，建筑面积137140㎡，其中科研实验室面积57079㎡，项目计划投入30亿元，泉州市、泉港区、惠安县等以土地、实验室建设、人才经费和科研经费等形式投入14亿元，福州大学及其他参加单位投入1亿元，申请财政补助15亿元。</t>
  </si>
  <si>
    <t>完成财政预算审核。</t>
  </si>
  <si>
    <t>科技局
教育局 陈荣华
13850777806
高新产业园区公司   吴志平
15880940355</t>
  </si>
  <si>
    <t>省市预备</t>
  </si>
  <si>
    <t>福厦客专泉港段及站点建设项目</t>
  </si>
  <si>
    <t>全长17.6公里（其中陆域16.5公里，海域1.1公里），涉及5标（16.1公里）和4标（1.5公里），地方征迁费暂估为7.5亿元。需建设桥梁9座、隧道4条，途经三镇一街，17个行政村，涉及红线永久用地约1000亩，临时用用地650亩，海域116亩，需征迁房屋361幢，需迁改坟墓360座。建设周期4年，设备安装及试运行期1年，将于2022年正式建成通车。</t>
  </si>
  <si>
    <t>已完成房屋拆除410栋，拆除率96%，征地980亩，交地率97%，三电迁改460处，完成率83.6%。</t>
  </si>
  <si>
    <t>1.高铁站扩大建设规模需提交出资银行保函，资金筹措困难；
2.站前区项目推进较慢，需加快建设进度，满足按期通车需要。</t>
  </si>
  <si>
    <t>项目指挥部
区交通运输局
林家庆
13960339876</t>
  </si>
  <si>
    <t>陈守川
黄少伟
苏纯益</t>
  </si>
  <si>
    <t>省（管）市在建</t>
  </si>
  <si>
    <t>泉港高铁站前广场及配套工程</t>
  </si>
  <si>
    <t>包括站前广场，交通综合楼、旅游集散中心、商业配套、酒店、办公、地下停车场以及高架匝道、风雨连廊等配套设施，规划范围用地87864㎡，其中南侧站前广场用地48800.27㎡，北侧商业服务设施用地24069.63㎡，其它（包括道路用地等）用地面积14994.10㎡；交通综合楼12089.8㎡，商业配套12703.7㎡，旅游集散中心15527.3㎡，办公8520.78㎡，酒店10771.4㎡；地下停车场72615.4㎡（其中南侧站前广场地下停车场面积38345.2㎡，北侧商业服务设施地下停车场面积34270.2㎡）。</t>
  </si>
  <si>
    <t>项目涉林已批复，砍伐证已批复（正在公示），正在进行勘察和初设编制工作，准备开展施工图设计单位招标工作。</t>
  </si>
  <si>
    <t>站前广场矿产资源还未进行价值评估和出让工作。</t>
  </si>
  <si>
    <t>区交通运输局
新城投资有限责任公司
王家沛
13960492118</t>
  </si>
  <si>
    <t>泉港区高铁站周边配套道路及附属工程</t>
  </si>
  <si>
    <t>包括8条市政道路，分二期建设。其中一期为泉港区高铁站周边道路工程，包括站前大道（站南路至通港路段）、天湖路及坝头路（站后路至站前大道段），站前大道（站南路至通港路段）长约786m，天湖路长约366m，坝头路（站后路至站前大道段）长约316m；二期为泉港区高压线走廊道路工程，包括站前大道（坝头路至站南路段）、临山大道、站后路、坝头路（站前大道至临山大道段）及站南路，站前大道（坝头路至站南路段）长约220m，临山大道长约1418m，站后路长约722m，坝头路（站前大道至临山大道段）长约558m，站南路长约379m。</t>
  </si>
  <si>
    <t>正在开展勘察和初设编制工作，正进行施工图设计单位招标前期工作。</t>
  </si>
  <si>
    <t>配套道路土石方还未出具评估结果并与我公司签订委托协议。</t>
  </si>
  <si>
    <t>南山北路改建工程</t>
  </si>
  <si>
    <t>利用现状南山北路600米道路中线进行建设，后中部路线在原南山北路东侧边线采用新建道路向南延伸，经白石仔、虎石村后向南至岭脚瓦厂，后与现状南山北路相交并沿用现状南山北路中线至驿峰路圆盘处，全长约4.7km。</t>
  </si>
  <si>
    <t>已于4月1日成立项目建设指挥部，正在有序推进相关前期工作。</t>
  </si>
  <si>
    <t>区交通运输局
林家庆
13960339876</t>
  </si>
  <si>
    <t>黄少伟
苏纯益</t>
  </si>
  <si>
    <t>东邱路（二期）工程</t>
  </si>
  <si>
    <t>起点位于南埔路，终点位于北线排洪渠，长1228.8米，红线宽20米。</t>
  </si>
  <si>
    <t>已完成路基堆载。</t>
  </si>
  <si>
    <t>湄洲湾航道四期工程—南岸航道工程（南山片区公共航道）</t>
  </si>
  <si>
    <t>建设范围由主航道F点起，至南山片区规划18＃泊位末端N点，航道总里程约8．22千米。1.F－L航段：由主航道F点起至14A泊位前沿附近，长约5．76干米，满足10万吨级油船全潮单线通航要求。其中F－H航段4.77千米为扩建，H－L航段0.99千米为新建；2.新建L－N航段：由14A泊位前沿附近L点至18C泊位前沿N点，航道长约1．89干米，满足5000吨级杂货船（货种为固体化工品）和7000吨海驳船全潮单线通航；3.新建P－Q航段：由P点至14A泊位后方Q点，航道长约0.57千米，满足3000吨级化学品船全潮单线通航。</t>
  </si>
  <si>
    <t>累计完成疏浚20万方，炸礁1万方。</t>
  </si>
  <si>
    <t>泉港区公交综合车站</t>
  </si>
  <si>
    <t>用地42亩，其中停车场面积20亩，维修保养车间面积3亩，办公楼用地2.5亩。按照公交综合场站建设标准建设集停车、充电、保养、维修、办公等功能于一体的综合公交车站，实现管理人员、车辆、驾驶员、维修人员的集约化管理。</t>
  </si>
  <si>
    <t>大众公交有限公司
林文煌
13850777550</t>
  </si>
  <si>
    <t>祥云路改造提升工程</t>
  </si>
  <si>
    <t>路面加铺沥青、绿化改造提升，设置警示标识、沿线“蜘蛛网”整改、市政管网改造、夜景照明、立面改造等工程。</t>
  </si>
  <si>
    <t>新城投资有限责任公司
连惠阳
13905987957</t>
  </si>
  <si>
    <t>陈龙津</t>
  </si>
  <si>
    <t>南北七路市政工程</t>
  </si>
  <si>
    <t>设计全长988.645m，工程起讫桩号为K0+000～K0+988.645,道路标准红线宽度24～38m，按城市次干道标准设计，双向四车道，设计车速为40km/h。</t>
  </si>
  <si>
    <t>处于停工状态。</t>
  </si>
  <si>
    <t>建设单位资金无法到位。</t>
  </si>
  <si>
    <t>驿峰西路改造提升工程</t>
  </si>
  <si>
    <t>西起324国道、东至驿峰中路，全长约6.04公里，规划红线50米，现状宽度60米，主要包括对道路、桥梁、给排水、电气、绿化、交通等工程。</t>
  </si>
  <si>
    <t>高新产业园区公司   朱侨阳
15606030222
区城管局
张国文
18659533533</t>
  </si>
  <si>
    <t>经三路和纬六路（源昌项目段）市政道路工程</t>
  </si>
  <si>
    <t>道路总长约970米，经三道路长约468米，宽18米，纬六路长约502米，宽20米，并配套建设相应的雨污水及其它附属设施。</t>
  </si>
  <si>
    <t>已完成项目路基清表、施工围挡安装、测量高程复核、水泥搅拌桩机进场，施工许可证办理后动工建设。</t>
  </si>
  <si>
    <t>福安酒店项目占用施工场地未移交
，施工许可证未办理无法后续施工。</t>
  </si>
  <si>
    <t>新城投资有限责任公司
王家沛
13960492118</t>
  </si>
  <si>
    <t>学府路北延伸段（怡庭商务酒店至植物园）道路工程</t>
  </si>
  <si>
    <t>建设怡庭商务酒店至植物园路段，设计速度40km/h，道路总长350米，道路等级为城市次干道。</t>
  </si>
  <si>
    <t>进行倒虹井以及西侧电力排管施工。</t>
  </si>
  <si>
    <t>区城管局
张国文
18659533533</t>
  </si>
  <si>
    <t>泉港区市政给排水七镇连通工程PPP项目</t>
  </si>
  <si>
    <t>1.收集区各村庄污水，对可纳入污水处处理厂的收集到市政污水管网集中处理，无法纳入污水厂的，采用人工湿地、氧化塘等分散式处理.2.对全区9处较大涝点进行整治。3.滨海干道污水管道工程。沿省道201建设管径DN300-DN1200污水管道8.2公里，一座0.5m3/d污水提升泵站。4.泉港北部城区供水和排污管道工程。供水主管道管径DN400-DN600，总长10km，污水主管道管径DN400-DN800，总长5.9km，污水提升泵站2座。</t>
  </si>
  <si>
    <t>港北部城区供水和排污管道工程:管道工程部分施工基本完成，正在进行管道试验检测等收尾工作；泵站征地工作正在推进；污水主干管沿途乡镇污水收集及处理工程:完成初步设计文本，概算正在编制；城区主要涝点整治项目:完成初步设计及概算初稿，施工图设计文件已经报图审，准备施工许可证办理相关手续；滨海干道污水管道工程（峰尾段）:污水管道累计完成3160米，完成百分比36.2%；雨水管道累计完成2874米，完成百分比68.6%。</t>
  </si>
  <si>
    <t>郭厝溪流域综合整治工程和水体整治工程</t>
  </si>
  <si>
    <t>栖霞段（驿峰中路~柳山街）清淤截污工程：东侧新建污水管道总长1.22公里，管径DN300~500、新建雨水管道总长1.04公里，管径DN300~1000；西侧新建污水管道总长1.07公里，管径DN300、新建雨水管道总长1.06公里，管径DN300~500，投加底质改良型环境修复剂3183kg；西渠世茂段（驿峰中路~郭厝村路）清淤截污工程：投加底质改良型环境修复剂2843kg。</t>
  </si>
  <si>
    <t>正在办理前期手续。</t>
  </si>
  <si>
    <t>金爵酒店暗涵改明渠处的施工征地工作尚未完成。</t>
  </si>
  <si>
    <t>陈相成
苏纯益</t>
  </si>
  <si>
    <t>泉港区农村生活污水及管网建设工程（郭厝溪流域段）</t>
  </si>
  <si>
    <t>坑仔底村污水处理（日处理污水757吨、管网长43.49公里）、新宅社区（山前）、后柳村污水处理（日处理污水318吨、管网长15.419公里）、郭厝村（日处理污水1320吨、管网长57.77公里）。</t>
  </si>
  <si>
    <t>四个村农村污水管道合计开挖埋管38024米。
1、郭厝村开挖埋管13569米。
2、坑仔底村开挖埋管19130米。
3、后柳村开挖埋管4932米。
4、山前村开挖埋管393米。</t>
  </si>
  <si>
    <t xml:space="preserve">临时征用土地及青苗补偿问题：
一、坑仔底村：
1.坑仔底黄厝村W1487至W1490段（上段）、W1495至W1499段（下段）；
2.坑仔底企塘村W1302至W1300段；
3.坑仔底彭厝村W1213至W1230段（上段）、W1231至W1154段（下段）；
4.坑仔底岭脚村W1595至W1541段（钢管过河段）、W1473段（改移管道段）；
5.坑仔底黄厝村W1486（新增延长段）；
6.坑仔底胡石村W2743至W2744段（Y型新增管道）；
二、山前、后柳村：
1. 后柳村W223~W214段（泵站段）、W82~W81段(朱方文上游已施工)、W62~W70段(陈元学上游已施工)；
三、郭厝村：
1.郭厝后埭仔村W627至Z421段（改移管道115米长）。
2、W165至W171段（国福幼儿园用地对面）。
3.郭厝下坑村Z671~W488段。
4.郭厝下西下乡西村Z124~ Z126段。
5.郭厝村W145~W146段（清明庵,主干管）
</t>
  </si>
  <si>
    <t>菱溪水库至泉港区供水工程</t>
  </si>
  <si>
    <t>菱溪水库至泉港区供水工程有输水隧洞、输水管道等项目组成。本工程输水线路自菱溪水库至泉港区共划分为三段线路：双溪水库至菱溪水库、菱溪水库至湄丰水厂（南山水厂）及至凤阳水厂支线，其中：双溪水库至菱溪水库线路总长2562.192m（隧洞段总长1915.026m，管道段总长647.166m）；菱溪水库至湄丰水（南山水厂）线路总长12368.477m（隧洞段总长10461.971m，管道段总长1906.506m）；至凤阳水厂支线线路总长3838.513m（隧洞段总长2246.029m，管道段总长1592.484m）。</t>
  </si>
  <si>
    <t xml:space="preserve">区城管局
张国文
18659533533
水利水务建发公司
陈志强
18605955622
</t>
  </si>
  <si>
    <t>泉港城区电力电缆管沟工程</t>
  </si>
  <si>
    <t>包括中兴街、学府路、公园东路、东西二路、新民街及奎峰路等六条市政道路的电力电缆管沟建设。</t>
  </si>
  <si>
    <t>1.泉港城区电力电缆管沟工程项目已完成初步方案；
2.圭峰路电力管沟工程已向发改局提交立项申请，完成路由审批并完成物探工作和地勘外业。</t>
  </si>
  <si>
    <t>水利水务建发公司 陈志强
18605955622
区城管局
张国文
18659533533
区供电客服分中心  杨志室
13599221680</t>
  </si>
  <si>
    <t>泉港石化工业园区石化有毒有害气体环境风险预警平台</t>
  </si>
  <si>
    <t>在现有石化园区突发事件应急指挥平台的基础上，完善监测布点及硬件设施，建立功能完备的有毒有害气体环境风险预警平台。</t>
  </si>
  <si>
    <t>已完成园区有毒有害气体环境风险预警体系建设方案并通过专家评审，项目建议书获发改局审批，确定有毒有害气体环境预警平台可研、初步设计等技术服务第三方咨询单位，签订技术服务合同。完成有毒有害气体环境排查和移动检测工作，编制完成可研报告和初设方案并正式报送区发改局审批。启动项目监理单位招标工作，将于5月18日开标。确定预算编制单位，正在编制项目预算。</t>
  </si>
  <si>
    <t>区石化应急救援中心
汪永良
13805947626</t>
  </si>
  <si>
    <t>海沙片区改造项目</t>
  </si>
  <si>
    <t>总面积386亩，征拆房屋195栋，对锦绣公园南侧地块（北至东西二路，南至滨海南路，西至南山南路，东至公园东路）利用入海河道规划建设滨水公园（约150亩），并对公园沿线开发整治，进行土地储备招商。</t>
  </si>
  <si>
    <t>目前，已对海沙片区工程地块规划要求及现场条件进行初步摸底调查，并开展可研相关工作。与设计单位探讨，对该地块规划进行方案调整。</t>
  </si>
  <si>
    <t>山腰街道
新城投资有限责任公司
王家沛
13960492118</t>
  </si>
  <si>
    <t>苏松炎</t>
  </si>
  <si>
    <t>泉港植物园二期工程</t>
  </si>
  <si>
    <t>规划面积70.08亩，主要建设基础设施，观景亭（桥）、建筑物、构筑物、园林小品、植物专类、以及配套道路、广场、大门、给排水、夜景等。</t>
  </si>
  <si>
    <t>已完成人防意见、施工许可证及质安监等。已平整场地约36亩，正在进行东部花池挡墙施工，西大门排水管道埋设。</t>
  </si>
  <si>
    <t>泉港区污水处理厂二期工程</t>
  </si>
  <si>
    <t>1.新建进水泵房、粗格栅、细格栅及沉砂池、氧化沟、二沉池、配水井及污泥泵房、紫外消毒池、污泥浓缩池、脱水间、配电间、综合楼、中间提升泵房、高效沉淀池、转鼓式微过滤器、接触消毒池、加药间、再生水回用泵房、值班室调度室、反硝化滤池、AAO生物池、大门及传达室、控制系统等污水处理厂工程。2.在一期2.5万m³/d的基础上扩建2.5万m³/d及相关配套设施。</t>
  </si>
  <si>
    <t>前期手续已全部办理完成，并完成预算编制及BOT谈判方案确认及意见征求。</t>
  </si>
  <si>
    <t>BOT项目</t>
  </si>
  <si>
    <t>岩山公园慢道工程（一期）</t>
  </si>
  <si>
    <t>岩山公园慢道工程，总长3.903公里，总投资约5000万元。</t>
  </si>
  <si>
    <t>项目部临时活动板房搭设完成，正在办理施工许可证。</t>
  </si>
  <si>
    <t>施工红线范围内还存在地表可见的坟墓未征迁约180首，部分田地、果树未征迁，影响机械设备大规模进场平整场地及清表施工。</t>
  </si>
  <si>
    <t>峰尾工业区规划道路工程</t>
  </si>
  <si>
    <t>峰尾工业区6条市政道路，长2.67km，路基宽度12-24m，包括道路工程、交通工程、给排水工程、强弱电工程、照明工程、绿化工程等，拟分两期建设，第一期总投资6000万元，第二期总投资3219万元。</t>
  </si>
  <si>
    <t>关于启动该项项目有关事项的请示已报区政府，现进行可研编制中。(前期可研编制由城管局负责办理）。</t>
  </si>
  <si>
    <t>水利水务建发公司 陈志强
18605955622
区城管局
张国文
18659533533</t>
  </si>
  <si>
    <t>涂岭镇涂岭村寨山山体修复工程及郊野公园项目</t>
  </si>
  <si>
    <t>用地721.6亩，东西长983米，南北宽698米。对现有的涂岭镇涂岭村寨山山体进行修复复绿及建设郊野公园，构建郊野山地景观、绿道系统、标识系统、服务设施、景观雕塑家具小品等，改善涂岭村寨山生态环境及提升整体景观形象。</t>
  </si>
  <si>
    <t>项目主体施工已全部完成，正进行零星扫尾施工。</t>
  </si>
  <si>
    <t>绿建周边道路（民峰路、通勤路、景祥路）工程</t>
  </si>
  <si>
    <t>位于岩山片区奎壁村处，民峰路为南北走向的城市支路，起点与现状滨海南路相接，终点与规划新西路相接，全长323.448m，红线宽18m；通勤路为东西走向的城市支路，起点与规划民峰路相接，终点位于奎壁碧海园小区门口南侧，全长185.834m，红线宽度18m；景祥路为南北走向的城市次干路，起点与现状滨海南路相接，终点与规划通勤路相接，全长160.537m，红线宽30m。</t>
  </si>
  <si>
    <t>地勘详勘报告已出具，送审查机构审查。</t>
  </si>
  <si>
    <t>因项目周边地块尚未招拍挂，具体建设时间暂时无法确定；根据区领导在泉港新城投〔2020〕51号文的批示，该项目暂缓建设。</t>
  </si>
  <si>
    <t>中兴街（锦川小区段）市政道路工程</t>
  </si>
  <si>
    <t>全长625.277米，为城市主干道，其中0+000-0+333.207（驿峰中路-规划道路段）道路宽50米，0+333.207-0+625.277（规划道路-锦川小区大门段）道路宽40米，主要建设内容：道路工程、交通工程、给水工程、雨水工程、污水工程、电力工程、通信工程、照明工程、景观绿化工程及其它附属工程的建设。</t>
  </si>
  <si>
    <t>办理项目前期基建手续中，截至目前已办理完成立项、可研、用地红线、用地预审、方案设计评审，现正在办理初步设计、概算编制和用地报批。</t>
  </si>
  <si>
    <t>新城投资有限责任公司
王家沛
13960492118
山腰街道</t>
  </si>
  <si>
    <t>二小教育集团福炼校区教学综合楼工程</t>
  </si>
  <si>
    <t xml:space="preserve">新增1幢教学综合楼共6层，总建筑面积7298.5㎡，其中包括地下消防水池(建筑面积273.3㎡)，同时完成相应的水、电、绿化、道路等附属设施。     </t>
  </si>
  <si>
    <t>桩基施工。</t>
  </si>
  <si>
    <t>区教育局
陈荣华
13850777806</t>
  </si>
  <si>
    <t>泉港区石化科技众创园建设项目</t>
  </si>
  <si>
    <t>对众创园办公楼、宿舍楼（含一楼食堂）、厂房、配电房等进行二次装修，建设众创园大门及办公楼、宿舍楼周边室外配套工程（含道路、景观设计，室外综合管网、智能化工程）</t>
  </si>
  <si>
    <t>处在进行财政审核阶段。</t>
  </si>
  <si>
    <t>区科技局
高新产业园区公司   吴志平
15880940355</t>
  </si>
  <si>
    <t>泉港区儿童福利院项目</t>
  </si>
  <si>
    <t>在南埔镇凤翔村(现泉港区特殊学校用地)，用地2.77亩，总建筑面积4500㎡，工程建设资金立项匡算约2000万元（二次装修及设备部分后期由民政局自行采购）。项目配套建设救灾物资储备库、室外道路、给排水工程、景观绿化、停车位等设施。</t>
  </si>
  <si>
    <t>一至六层砌体完成90%。</t>
  </si>
  <si>
    <t>区民政局
高新产业园区公司   朱侨阳
15606030222</t>
  </si>
  <si>
    <t>荷福小区</t>
  </si>
  <si>
    <t>用地41.87亩。总建筑面积129778.89㎡，其中地上住宅建筑面积86173.96㎡，地下车库建筑面积36478㎡，商业面积3179㎡，项目建设9栋住宅楼，住宅总套数675套。</t>
  </si>
  <si>
    <t>本小区共9幢，目前地下室施工基本完成，上部主体结构分别施工2至7层。</t>
  </si>
  <si>
    <t>圭峰中学综合楼工程</t>
  </si>
  <si>
    <t>新建建筑面积12881㎡，并配套门卫房、室外消防水池、绿化、道路硬化、学校大门等附属设施建设。</t>
  </si>
  <si>
    <t>内外装修，同步附属设施施工。</t>
  </si>
  <si>
    <t>区教育局
陈春法
13805908516</t>
  </si>
  <si>
    <t>审判业务用房及室外配套工程</t>
  </si>
  <si>
    <t>用地5.54亩，拟建设3层结构，总建筑面积4931㎡。</t>
  </si>
  <si>
    <t>已完成主体、挡土墙砌筑，正在进行外墙装饰及石材干挂。</t>
  </si>
  <si>
    <t>工程款拨付，给予支持</t>
  </si>
  <si>
    <t>区人民法院
林建乐
13505910599</t>
  </si>
  <si>
    <t>泉港移动无线网络工程</t>
  </si>
  <si>
    <r>
      <t>LTE项目：共立项88个站点，主要以广、深、厚为规划原则，加强农村区域的广度覆盖，实现城区和乡</t>
    </r>
    <r>
      <rPr>
        <sz val="10"/>
        <rFont val="宋体"/>
        <family val="0"/>
      </rPr>
      <t>镇</t>
    </r>
    <r>
      <rPr>
        <sz val="10"/>
        <rFont val="仿宋_GB2312"/>
        <family val="3"/>
      </rPr>
      <t>中心的深度覆盖，高用户集中区的厚度覆盖。5G项目：主要在主城区山腰优先大规模铺开建设，共立项60个站点，主要解决已有5G信号覆盖。</t>
    </r>
  </si>
  <si>
    <t>LTE目前立项88个站点，完成15个新建站点的开通；5G目前立项30个站点，目前完成6个新建站点的开通。</t>
  </si>
  <si>
    <t>因疫情影响，部分设备到货延迟，小部分施工人员到位较迟，影响施工进度。</t>
  </si>
  <si>
    <t>区工信局
肖培坤
13805909935</t>
  </si>
  <si>
    <t>泉港联通FDD-LTE建设项目</t>
  </si>
  <si>
    <t>FDD-LTE建设173个站点。主要进行广度补点覆盖原则，加强农村区域及旅游景区等深度覆盖。</t>
  </si>
  <si>
    <t>因疫情关系，目前完成13个站点建设，正常进展。</t>
  </si>
  <si>
    <t>泉港区殡仪馆</t>
  </si>
  <si>
    <r>
      <t>用地30亩，总建</t>
    </r>
    <r>
      <rPr>
        <sz val="10"/>
        <rFont val="宋体"/>
        <family val="0"/>
      </rPr>
      <t>筑面积</t>
    </r>
    <r>
      <rPr>
        <sz val="10"/>
        <rFont val="仿宋_GB2312"/>
        <family val="3"/>
      </rPr>
      <t>7994.40㎡。建设一幢殡</t>
    </r>
    <r>
      <rPr>
        <sz val="10"/>
        <rFont val="宋体"/>
        <family val="0"/>
      </rPr>
      <t>仪馆主楼及相关设备；一幢吊念楼，设八个吊念大厅；一幢殡葬用品超市及食堂和住宿综合楼。</t>
    </r>
  </si>
  <si>
    <t>停工。</t>
  </si>
  <si>
    <t>区民政局</t>
  </si>
  <si>
    <t>公安基础设施建设工程</t>
  </si>
  <si>
    <r>
      <t>项目包含：基层派出所建设（山腰派出所用房改造、南埔</t>
    </r>
    <r>
      <rPr>
        <sz val="9"/>
        <rFont val="宋体"/>
        <family val="0"/>
      </rPr>
      <t>派</t>
    </r>
    <r>
      <rPr>
        <sz val="9"/>
        <rFont val="仿宋_GB2312"/>
        <family val="3"/>
      </rPr>
      <t>出所用房及室外配套等2个建设项目）、惠警惠民建设（警营文化、立体停车库、分局路段人行天桥等3个分局建设项目）、泉港区看守所改造装修及武警用房装修等6个小项目，总建筑面积 7500㎡、装修提升总面积2445.2㎡、车位72个、桥梁跨度50米。</t>
    </r>
  </si>
  <si>
    <t>前期准备工作。</t>
  </si>
  <si>
    <t>1.立体车场：因建筑特需退让规划道路，造成可建设用地无法满足需求。2.警营文化活动中心：涉及房屋加层，设计方案审查有难度。</t>
  </si>
  <si>
    <t>泉州市公安局泉港分局</t>
  </si>
  <si>
    <t>王艺彬</t>
  </si>
  <si>
    <t>锦川实验小学及附属配套道路工程</t>
  </si>
  <si>
    <t>用地55亩，总建筑面积26219.6㎡建设教学楼、综合楼、教师宿舍楼、变配电室、门卫传达室、250m田径运动场和其他附属设施等；建设锦川实验小学配套道路项目，总长1.141㎞，沥青混凝土路面。</t>
  </si>
  <si>
    <t>规划一路、二路、三路稳定层摊铺。</t>
  </si>
  <si>
    <t>福师大泉港实验小学教学综合楼工程</t>
  </si>
  <si>
    <t>用地46.92亩，总建筑面积35470㎡。建设教学楼、综合楼、体育馆、地下停车场等，并配套1个运动场、绿化、道路硬化、安装电器、给排水以及其它附属设施。</t>
  </si>
  <si>
    <t>施工、监理挂网招标。</t>
  </si>
  <si>
    <t>区教育局
林成强
87752586</t>
  </si>
  <si>
    <t>泉港区医院病房大楼2#楼及附属配套设施项目</t>
  </si>
  <si>
    <t>总建筑面积18128.44㎡，其中病房楼二：17823.35㎡，消防水池及泵房12.58㎡，地下建筑面积292.51㎡，本地块建筑类型为公共建筑。病房楼二：地上12层，消防水池及泵房：地下1层，地上1层。</t>
  </si>
  <si>
    <t>完成十二层及屋面砌体、全部的二次构件浇注、屋面花架内外粉刷二至四层层水电管线预埋，完成六部电梯的采购招标（中标价248.8万元）。</t>
  </si>
  <si>
    <t>区卫健局
陈宗忠
13808529979
高新产业园区公司   朱侨阳
15606030222</t>
  </si>
  <si>
    <t>谢梓骞</t>
  </si>
  <si>
    <t>泉港区医院门诊医技综合楼及附属配套设施工程</t>
  </si>
  <si>
    <t>项目位于病房楼北侧，建设用地23.59亩，建筑基底面积5326.7㎡，总建筑面积33932㎡，地上五层，地下一层，地上建筑面积28058.40㎡(含连廊面积234㎡)，地下建筑面积7927.92㎡。项目涵盖建筑配套智能化系统、通风及空调系统、电梯、配电系统、中心供氧吸引系统、污水处理系统、绿化景观、道路、大门及围墙等。为满足项目两路独立10V专线电源的使用需要，本项目配套建设新民街和公园东路2条道路的电力管。新民街：在道路南侧人行道下新建电力排管3排12(3×4)孔，长度约2km；公园东路：在道路东侧人行道下新建电力排管3排12(3×4)孔，长度约1km。</t>
  </si>
  <si>
    <t>因涉及建设内容重大调整项目终止施工设计总承包招标。</t>
  </si>
  <si>
    <t>区卫健局
陈宗忠
13808529979
新城投资有限责任公司
王家沛
13960492118</t>
  </si>
  <si>
    <t>泉港区妇幼保健院迁址重建项目(一期)</t>
  </si>
  <si>
    <t>用地20.81亩，一期总建筑面积20686㎡，其中地上建筑面积16091㎡，地下建筑面积4595㎡，主要建设门诊综合楼（地下1层、地上9层）、附属楼、配电房、洗衣房和氧气站等单体工程及设备工程，道路、广场及硬化、景观绿化、夜景照明及综合管网等配套工程。一期工程建设落成后可容纳床位数150张。</t>
  </si>
  <si>
    <t>1、现场管理人员已基本到岗。
2、正编制复工前模板、钢筋、脚手架专项处理方案。</t>
  </si>
  <si>
    <t>经多次督促并发函，施工单位仍未开展复工复产工作。</t>
  </si>
  <si>
    <t>区卫健局
林金辉
13506018969
高新产业园区公司   朱侨阳
15606030222</t>
  </si>
  <si>
    <t>泉港区教育科普基地（泉港科技馆二期）</t>
  </si>
  <si>
    <t>装修布展科技大楼3-5层共3000㎡、外墙5500㎡及其他空间改造585㎡（二层改造85㎡、办公室及公共空间改造面积约500㎡）。</t>
  </si>
  <si>
    <t>项目已完成公开招标工作。</t>
  </si>
  <si>
    <t>区科协
林建南
13906091609</t>
  </si>
  <si>
    <t>泉港区坝头溪流域综合整治PPP项目</t>
  </si>
  <si>
    <t>工程范围为坝头溪泗洲水库至坝头溪出海口共14.8公里的流域，以沿河两岸30m用地范围为基准进行控制，局部生态景观节点区域面积扩大，满足节点打造的需求，总面积171.3平方公里。主要包括水利工程、环境综合整治及水生态修复工程、生态景观提升工程。</t>
  </si>
  <si>
    <t>坝头溪流域综合整治项目指挥部 郑学栋
18965777755
水利水务建发公司 郭一夫
13960226868</t>
  </si>
  <si>
    <r>
      <t>预备项目（8</t>
    </r>
    <r>
      <rPr>
        <b/>
        <sz val="10"/>
        <rFont val="宋体"/>
        <family val="0"/>
      </rPr>
      <t>个）</t>
    </r>
  </si>
  <si>
    <t xml:space="preserve">20万吨环保再生纤维循环经济产业园项目  </t>
  </si>
  <si>
    <t>用地550亩，年产20万吨环保再生纤维循环经济产业园。</t>
  </si>
  <si>
    <t>项目论证，可研报告修改并提交专家预审（根据项目洽谈、论证结果，才能确定后续项目计）</t>
  </si>
  <si>
    <t>新建120万吨/年乙烯及下游装置</t>
  </si>
  <si>
    <t>用地3945亩。化工部分：乙烯裂解装置120万吨/年、EVA装置 14万吨/年、EO/EG装置18/40万吨/年、1#HDPE装置 20万吨/年、 2#HDPE装置 45万吨/年、 EB装置 65万吨/年、PO/SM装置 28/60万吨/年、PP装置 30万吨/年、苯酚丙酮装置 35万吨/年、双酚A装置  24万吨/年、丙烯腈装置 26万吨/年、 MMA装置 9万吨/年、丁二烯抽提装置 15万吨/年、裂解汽油加氢装置 55万吨/年、 MTBE/丁烯-0.25装置 8/4.5万吨/年。</t>
  </si>
  <si>
    <t>前期论证，项目向政府报备，申请列入国家石化产业布局方案储备项目。</t>
  </si>
  <si>
    <t>泉港城区公交枢纽站（首末站）</t>
  </si>
  <si>
    <t>位于峰尾镇恒达佳苑附近，用地10亩，将建设成集车辆维修、充电补给、驾驶员休息等多功能于一体，连接高铁站、汽车站等重要交通集散点的城区公交枢纽站（首末站）。</t>
  </si>
  <si>
    <t>1.综合大楼已加固完成，正在进行对维修车间进行加固。
2.正在办理综合大楼相关手续。</t>
  </si>
  <si>
    <t>联十一线</t>
  </si>
  <si>
    <t>起于界山镇东张加油站附近，路线往南从东张无公害蔬菜基地中间穿过，下穿福厦高铁、通港路后继续往南至前黄镇坑内村附近后向西展线，下穿规划的沈海高速复线和福厦客专后接入现状国道324线红星生态园路口，路线利用现状国道324线进行提升改造至驿坂村，后往西北方向新建路线接入联十一线惠安段起点。采用一级公路建设标准，设计时速80km/h。</t>
  </si>
  <si>
    <t>目前已委托省交规院开展路网规划论证工作，目前已出具初步方案。</t>
  </si>
  <si>
    <t>因项目需综合考虑与凤凰大道、沈海扩容二期工程三线共走廊规划建设需协调省市高指、省交通厅对方案进行认同和论证。</t>
  </si>
  <si>
    <t>福厦高铁（客运专线）泉港段预留东张及前黄通道</t>
  </si>
  <si>
    <t>①东张通道：在界山镇东张村利园农业处规划建设，为下穿福厦客专的桥下桥预留通道工程，计划投资约6000万元；②前黄通道：为今后相关道路的建设预留建设空间，避免后续运营期间的涉铁审批，计划投资约5000万元。</t>
  </si>
  <si>
    <t>已出具工可初稿。</t>
  </si>
  <si>
    <t>岩山公园二期工程</t>
  </si>
  <si>
    <t>用地412.8亩，公园内部共设计6处景观节点。</t>
  </si>
  <si>
    <t>申请红线图，办理前期手续。</t>
  </si>
  <si>
    <t>岩山公园范围内还存在大量的坟墓未征迁，部分田地、果树未征迁。</t>
  </si>
  <si>
    <t>泉港区大型标准化机械化牲畜定点屠宰厂</t>
  </si>
  <si>
    <t>建设一家标准化机械化牲畜定点屠宰场，附设牛羊屠宰车间，建设用地25亩，设计生猪日屠宰量为1000头，牛羊日屠宰量350头。</t>
  </si>
  <si>
    <t>项目用地需进一步论证。</t>
  </si>
  <si>
    <t>区商务局
陈庆好
13859787859
区农水局
庄延平
15805959525</t>
  </si>
  <si>
    <t>五里海沙实验小学工程</t>
  </si>
  <si>
    <t>建设教学楼、综合楼、运动场及附属设施。</t>
  </si>
  <si>
    <t>初步方案设计优化。</t>
  </si>
  <si>
    <t>涉及房屋、坟墓拆迁，急需峰尾镇政府、村启动安征迁工作。</t>
  </si>
  <si>
    <t>建设30万吨/年高性能聚醚多元醇系列材料，其中：1、二期项目建设投资39312万元，建设产能规模19万吨/年；2、三期项目建设投资33846万元，建设产能规模11万吨/年。</t>
  </si>
  <si>
    <t>石化工业园区经发科 庄民芳
13505098528
南埔镇 林汶美
13960338699
前黄镇 郭永山
18650678977
后龙镇 林兴荣
13860793678</t>
  </si>
  <si>
    <t>油脂废弃物综合利用项目（二期）▲</t>
  </si>
  <si>
    <t>1.码头建设规模：建设50000吨级液体化工泊位一个及相应配套设施，或可同时靠泊2艘5000GT液化烃船，年设计通过能力为339万吨。2.库区建设规模：建设60,000m3双金属壁全容低温丙烷储罐2座；30,000m3双金属壁全容低温丁烷储罐1座；4,000m3的常温丙烯球罐1座、常温丙烷球罐各2座；常温LPG球罐2座及常温丁烷球罐1座，总容量17.4万立方。并配套建设辅助生产及公用工程、汽车装卸区、办公管理区、环保设施等配套工程。</t>
  </si>
  <si>
    <t>8号楼外墙粉刷4层至屋面完成，内墙粉刷4层至18层完成；9号楼外墙9层到15层粉刷完成，内墙粉刷5层至11层，31层至33层完成；10号楼外墙粉刷18层至25层；32层至屋面完成，内墙粉刷11层至15层，31层至33层完成11号楼18层柱19层板结构砼今天浇筑完成，砌体2层至5层完成5O％。</t>
  </si>
  <si>
    <t>1、1-3#楼外墙贴砖；2、12#楼外墙贴砖；3、6#、8#、10#、11#楼内外粉砂；4、9#已二次结构；5、5#楼主体框架封顶进入二次结构；6、7#楼主体框架15层。</t>
  </si>
  <si>
    <t>政府配套道路施工未完成，将影响小区室外绿化施工。</t>
  </si>
  <si>
    <t>石化工业园区经发科 庄民芳
13505098528
界山镇 林开辉
15106092939</t>
  </si>
  <si>
    <t>镇村需协调完成学校新规划大门前道路建设，以确保工程顺利开工。</t>
  </si>
  <si>
    <t>开普勒（三期）▲</t>
  </si>
  <si>
    <t>石化工业园区经发科 庄民芳
13505098528
南埔镇 林汶美
13960338699
山腰街道
郭小国
18859737979</t>
  </si>
  <si>
    <t>张剑辉</t>
  </si>
  <si>
    <t>山腰街道
郭小国
18859737979</t>
  </si>
  <si>
    <t>挂钩山腰区领导</t>
  </si>
  <si>
    <t>山腰街道
黄咸吉15906069629</t>
  </si>
  <si>
    <t>山腰街道
郭小国
18859737979</t>
  </si>
  <si>
    <t>山腰街道
庄建国
13960338808</t>
  </si>
  <si>
    <t>挂钩山腰区领导</t>
  </si>
  <si>
    <t>山腰街道
曾荣桂
18959712812</t>
  </si>
  <si>
    <t>山腰街道
庄文兴
15860596819
前黄镇 林小波
13600734771</t>
  </si>
  <si>
    <t>前黄镇 林兴贵
13905961756
山腰街道
庄建国
13960338808</t>
  </si>
  <si>
    <t>挂钩前黄区领导</t>
  </si>
  <si>
    <t>前黄镇 刘雅萍
13860795332
山腰街道
庄文兴
15860596819</t>
  </si>
  <si>
    <t>峰尾镇 李建辉
13959922180
山腰街道
王琼英
13960339119</t>
  </si>
  <si>
    <t>挂钩峰尾区领导</t>
  </si>
  <si>
    <t>山腰街道
林平坤
13506016806</t>
  </si>
  <si>
    <t>山腰街道
王琼英
13960339119
峰尾镇 柯子兵
13960339082</t>
  </si>
  <si>
    <t>山腰街道
刘梅坤
18859938999
峰尾镇 李建辉
13959922180</t>
  </si>
  <si>
    <t>山腰街道
刘文觉
13905070319
峰尾镇 柯子兵
13960339082</t>
  </si>
  <si>
    <t>山腰街道
刘梅坤
18859938999</t>
  </si>
  <si>
    <t>挂钩山腰区领导</t>
  </si>
  <si>
    <t>山腰街道
王琼英
13960339119</t>
  </si>
  <si>
    <t>山腰街道
郑松兴
13559021778</t>
  </si>
  <si>
    <t>山腰街道
王琼英
13960339119</t>
  </si>
  <si>
    <t xml:space="preserve">山腰街道
庄湧涛
13860796788
前黄镇 吴谋冻
13505050384
钟凤平
18965779676  </t>
  </si>
  <si>
    <t>1.用地报批。2020年1月份起，新发布的《土地管理法》规定所有土地报批件均退件。2.电力迁改。电力部门提出待确定征地红线后才能现场踏勘、编制迁改方案并确定所需预算费用。3.环评报批。项目占用基本农田，经请示市生态环境局，该项目在办理相关用地手续前，不符合土地利用规划，不具备审批条件。</t>
  </si>
  <si>
    <t>完成部分仪表、低压有源滤波模块、低压开关柜、安全阀（第四批）和大部分化验分析仪等设备采购；完成4台塔器设备吊装；给排水管线安装和地管土方开挖及回填；机柜间和变电所施工；开展管道和钢结构的预制工作。</t>
  </si>
  <si>
    <t>1.项目涉及二化、渗滤液、燃气等相关管线需要迁改，经对接经信局，目前二化计划于2021年搬迁，将影响项目工期；2.经与财政对接，目前项目没有相应财政预算资金，需由业主单位自行融资建设。</t>
  </si>
  <si>
    <t>石化工业区建发公司
段存成
13559528212</t>
  </si>
  <si>
    <t>综合车站：1.综合大楼已加固完成，正在进行维修车间加固。
2.正在办理综合大楼相关手续。</t>
  </si>
  <si>
    <t>已完成雨污水、电力、给水、通信等地下管网施工；路灯基础已全部施工完毕，路灯安装已基本完成（除因高压线未拆除等原因约56杆无法安装外）；完成机动车道6CM沥青摊铺；正在进行人行道、交通标志警示牌安装扫尾工作，行道树种植等。</t>
  </si>
  <si>
    <t>1.完成主车道底层沥青摊铺，正处理两侧辅道雨污水管道病害。
2.中分带种植土更换整改及景观灯管线埋设、乔木迁移，电力和路灯管道施工等。</t>
  </si>
  <si>
    <t>用地报批：区农水局需配合提供支持使用河流水面用地说明用于土地报批，待出具说明后，便可提供给自然资源局办理用地手续。</t>
  </si>
  <si>
    <t>1.已成立项目领导小组；正在协助推进项目安征迁；2.继续推进前期手续（变更）报批等工作；3.完成本项目涉铁交叉段安全风险评估委托事宜，中铁四院已完成安全评估报告初稿，正在督促评估单位办理相关流程；4.完成部分输水管线优化施工图设计；5.完成在全国PPP综合信息平台网上注册和资料录入事宜；6.完成后张管道和西坝管道与坝头溪交叉段相关单位对接，正在西坝管道段施工准备；7.完成与菱溪水库管理处对接本项目菱溪水库坝下取水口管径变更事宜，正在优化双方项目设计方案；8.正在推进项目过溪山管道下穿福厦动车桥前期工作事宜。</t>
  </si>
  <si>
    <t>1.项目征地。基本农田办理临时用地备案手续。本项目建设用地约118亩为临时用地，难以避开基本农田，特别是涉高铁交叉段亟需先征提供施工场地，赶在高铁段完工前施工完成。2.前期手续变更审批。因设计方案优化调整，选址意见书、用地红线等需变更。3.项目质量监督。本项目按水利工程建设，质量监督水利部门暂未明确落实，无法办理开工相关手续。</t>
  </si>
  <si>
    <t>城区六条道路多数为城区老旧道路，两侧商业店面林立，涉及个体经营者数量大，另地下市政、燃气、通讯及电力等管线种类繁多，需协调各职能部门、业主单位等工作量较大。</t>
  </si>
  <si>
    <t>海沙片区改造总用地386亩（锦绣公园二期150亩），需征拆房屋458栋，征拆迁面积30万㎡，参照石化安控区征拆迁方案，预估需拆迁费12亿元。因锦绣公园景观提升工程（二期）涉及征拆迁量大，需投入较多资金。考虑目前区财政资金困难，项目暂缓建设。</t>
  </si>
  <si>
    <t>征迁未完成：峰尾镇余0.6亩土地未征；需拆迁1幢房屋400平方米，已丈量评估，未签订协议；需迁移113座坟墓92户，余8座20首未搬迁。后龙镇余0.4亩土地未征；需迁移400首坟墓，余6首未搬迁。</t>
  </si>
  <si>
    <t>区城管局需加快前期可研审批进度，确保年底前动工。</t>
  </si>
  <si>
    <t>1.征地拆迁：由于征地拆迁未启动，建议协调山腰街道将东侧已报批的地块先征以便能尽快施工。2.用地报批：由于自然资源局用地报批申报审批事项变动，目前暂时无法办理用地报批。</t>
  </si>
  <si>
    <t>1.项目公司资金滞后：因中冶天风公司仍未能解决资金问题，导致施工单位未能复工。 2.项目管理层人员未能到位：未收到中国一冶集团公司关于泉港区殡仪馆项目复工审批表格。</t>
  </si>
  <si>
    <t>1.因项目用地地质条件较差、校舍面积增加等原因，锦川实验小学总造价约12526万元，超出合同价5048万元。经相关部门多次专题会议协调，至今无法重新确定施工范围，工程进展缓慢。2.因项目用地地质条件较差改用水泥搅拌桩等原因，附属配套道路工程施工图总造价约4632万元，超出合同价1132万元。</t>
  </si>
  <si>
    <t>1.古县湿地区域内有通信光缆（中国电信泉港分公司下仁尾光交-前黄古县村）、电力线路（国家电网10KV塘岭线坝头支线、古县支线）横穿整片区域。2.关于卫星拍摄到菜堂村坝头溪东侧农保地被湿地公园使用，应及时恢复农田耕作。目前按要求正在恢复耕作，影响施工进度，增加项目外投资。</t>
  </si>
  <si>
    <t>罐区：土建施工完成，竣工结算中。储罐拼装中，罐支腿预制中；精炼车间：主体结构已完成，外墙彩板安装中，设备、电气及管道安装中，消防施工中；机修车间：桩基施工完成，桩基检测完成，空压机房设备完成，钢结构安装中。大米车间：打包房设备及空调安装中；大米车间主体结构施工完成，外墙彩板安装完成，设备安装中，电气安装中。稻谷仓-机械楼：桩基施工完成，深基坑开挖方案及价格审核中。面粉二期：部分筒仓消防验收完成；面粉车间：车间孔洞封堵施工进行中；外墙板安装施工进行中；设备安装和电气安装及室内装饰进行中。</t>
  </si>
  <si>
    <t>堤防工程：完成总量89.9%。完成土方开挖总量39.1%；完成堤身填筑总量56.5%；闸坝工程：完成四清、玉山、龙田滚水坝的改造加固工程；新建汶阳滚水坝，占总量80%；十四分闸完成总量的95%；白石港节制闸完成总量的95%；完成凤阳闸水泥搅拌桩施工29865m。截污工程：完成14.58km截污管道铺设。生态清淤工程：河道清淤完成14.76万m³；景观园建工程：完成整个源头生态游憩区绿道、步游道施工总量25%。田园牧歌体验区完成整个古县湿地公园的施工总量95%；完成古县湿地公园云水阁装饰装修施工总量76%；完成古县湿地公园绿道、步游道施工总量95%。</t>
  </si>
  <si>
    <t>打桩完成99％，主装置土建完成90％，钢结构完成60％，主装置设备安装60％，地管完成95％，公用工程土建完成60％。</t>
  </si>
  <si>
    <r>
      <t>本月完成协议签订112栋，面积4.9万</t>
    </r>
    <r>
      <rPr>
        <sz val="9"/>
        <rFont val="宋体"/>
        <family val="0"/>
      </rPr>
      <t>㎡</t>
    </r>
    <r>
      <rPr>
        <sz val="9"/>
        <rFont val="仿宋_GB2312"/>
        <family val="3"/>
      </rPr>
      <t>；开工至今累计征迁房屋11860栋、409.03万㎡，占征迁总量的85.6%。</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</si>
</sst>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_ "/>
    <numFmt numFmtId="179" formatCode="0_);[Red]\(0\)"/>
    <numFmt numFmtId="180" formatCode="0.000000%"/>
  </numFmts>
  <fonts count="56">
    <font>
      <sz val="12"/>
      <name val="宋体"/>
      <family val="0"/>
    </font>
    <font>
      <sz val="11"/>
      <color indexed="8"/>
      <name val="宋体"/>
      <family val="0"/>
    </font>
    <font>
      <sz val="11"/>
      <name val="宋体"/>
      <family val="0"/>
    </font>
    <font>
      <b/>
      <sz val="11"/>
      <name val="宋体"/>
      <family val="0"/>
    </font>
    <font>
      <sz val="10"/>
      <name val="宋体"/>
      <family val="0"/>
    </font>
    <font>
      <b/>
      <sz val="10"/>
      <name val="宋体"/>
      <family val="0"/>
    </font>
    <font>
      <b/>
      <sz val="9"/>
      <name val="宋体"/>
      <family val="0"/>
    </font>
    <font>
      <sz val="10"/>
      <name val="仿宋_GB2312"/>
      <family val="3"/>
    </font>
    <font>
      <sz val="14"/>
      <name val="黑体"/>
      <family val="3"/>
    </font>
    <font>
      <b/>
      <sz val="22"/>
      <name val="宋体"/>
      <family val="0"/>
    </font>
    <font>
      <b/>
      <sz val="10"/>
      <name val="仿宋_GB2312"/>
      <family val="3"/>
    </font>
    <font>
      <sz val="9"/>
      <name val="仿宋_GB2312"/>
      <family val="3"/>
    </font>
    <font>
      <sz val="10"/>
      <name val="Helv"/>
      <family val="2"/>
    </font>
    <font>
      <u val="single"/>
      <sz val="12"/>
      <color indexed="36"/>
      <name val="宋体"/>
      <family val="0"/>
    </font>
    <font>
      <u val="single"/>
      <sz val="12"/>
      <color indexed="12"/>
      <name val="宋体"/>
      <family val="0"/>
    </font>
    <font>
      <i/>
      <sz val="12"/>
      <name val="宋体"/>
      <family val="0"/>
    </font>
    <font>
      <sz val="12"/>
      <name val="Times New Roman"/>
      <family val="1"/>
    </font>
    <font>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仿宋_GB2312"/>
      <family val="3"/>
    </font>
    <font>
      <sz val="10"/>
      <color indexed="8"/>
      <name val="仿宋_GB2312"/>
      <family val="3"/>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仿宋_GB2312"/>
      <family val="3"/>
    </font>
    <font>
      <sz val="10"/>
      <color theme="1"/>
      <name val="仿宋_GB2312"/>
      <family val="3"/>
    </font>
    <font>
      <sz val="10"/>
      <color rgb="FF000000"/>
      <name val="仿宋_GB2312"/>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81">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5" fillId="0" borderId="0" applyNumberFormat="0" applyFill="0" applyBorder="0" applyAlignment="0" applyProtection="0"/>
    <xf numFmtId="9" fontId="12"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0" fillId="0" borderId="0">
      <alignment/>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177" fontId="12" fillId="0" borderId="0" applyFont="0" applyFill="0" applyBorder="0" applyAlignment="0" applyProtection="0"/>
    <xf numFmtId="176" fontId="12"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12" fillId="0" borderId="0" applyFont="0" applyFill="0" applyBorder="0" applyAlignment="0" applyProtection="0"/>
    <xf numFmtId="41" fontId="12" fillId="0" borderId="0" applyFont="0" applyFill="0" applyBorder="0" applyAlignment="0" applyProtection="0"/>
    <xf numFmtId="0" fontId="50" fillId="24" borderId="0" applyNumberFormat="0" applyBorder="0" applyAlignment="0" applyProtection="0"/>
    <xf numFmtId="0" fontId="51" fillId="22" borderId="8" applyNumberFormat="0" applyAlignment="0" applyProtection="0"/>
    <xf numFmtId="0" fontId="52" fillId="25" borderId="5" applyNumberFormat="0" applyAlignment="0" applyProtection="0"/>
    <xf numFmtId="0" fontId="16" fillId="0" borderId="0">
      <alignment/>
      <protection/>
    </xf>
    <xf numFmtId="0" fontId="13"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32" borderId="9" applyNumberFormat="0" applyFont="0" applyAlignment="0" applyProtection="0"/>
  </cellStyleXfs>
  <cellXfs count="147">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xf>
    <xf numFmtId="0" fontId="4" fillId="0" borderId="0" xfId="0" applyFont="1" applyFill="1" applyBorder="1" applyAlignment="1" applyProtection="1">
      <alignment vertical="center" wrapText="1"/>
      <protection locked="0"/>
    </xf>
    <xf numFmtId="0" fontId="5"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Alignment="1" applyProtection="1">
      <alignment vertical="center" wrapText="1"/>
      <protection locked="0"/>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78" fontId="7" fillId="0" borderId="10" xfId="0" applyNumberFormat="1" applyFont="1" applyFill="1" applyBorder="1" applyAlignment="1">
      <alignment horizontal="center" vertical="center" wrapText="1"/>
    </xf>
    <xf numFmtId="178"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2" fillId="0" borderId="0" xfId="54" applyFont="1" applyFill="1" applyBorder="1" applyAlignment="1">
      <alignment vertical="center" wrapText="1"/>
      <protection/>
    </xf>
    <xf numFmtId="0" fontId="2" fillId="0" borderId="0" xfId="54" applyFont="1" applyFill="1" applyBorder="1" applyAlignment="1">
      <alignment horizontal="center" vertical="center" wrapText="1"/>
      <protection/>
    </xf>
    <xf numFmtId="0" fontId="2" fillId="0" borderId="11" xfId="54" applyFont="1" applyFill="1" applyBorder="1" applyAlignment="1">
      <alignment horizontal="center" vertical="center" wrapText="1"/>
      <protection/>
    </xf>
    <xf numFmtId="178" fontId="2" fillId="0" borderId="0" xfId="54" applyNumberFormat="1"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0" fontId="3" fillId="0" borderId="12" xfId="54" applyFont="1" applyFill="1" applyBorder="1" applyAlignment="1">
      <alignment horizontal="center" vertical="center" wrapText="1"/>
      <protection/>
    </xf>
    <xf numFmtId="178" fontId="3" fillId="0" borderId="10" xfId="54" applyNumberFormat="1" applyFont="1" applyFill="1" applyBorder="1" applyAlignment="1">
      <alignment horizontal="center" vertical="center" wrapText="1"/>
      <protection/>
    </xf>
    <xf numFmtId="0" fontId="7" fillId="0" borderId="10" xfId="54" applyNumberFormat="1" applyFont="1" applyFill="1" applyBorder="1" applyAlignment="1">
      <alignment horizontal="center" vertical="center" wrapText="1"/>
      <protection/>
    </xf>
    <xf numFmtId="10" fontId="7" fillId="0" borderId="10" xfId="54" applyNumberFormat="1" applyFont="1" applyFill="1" applyBorder="1" applyAlignment="1">
      <alignment horizontal="center" vertical="center" shrinkToFit="1"/>
      <protection/>
    </xf>
    <xf numFmtId="0" fontId="5" fillId="0" borderId="10" xfId="54" applyNumberFormat="1" applyFont="1" applyFill="1" applyBorder="1" applyAlignment="1">
      <alignment horizontal="left" vertical="center" wrapText="1"/>
      <protection/>
    </xf>
    <xf numFmtId="0" fontId="7" fillId="0" borderId="10" xfId="54" applyNumberFormat="1" applyFont="1" applyFill="1" applyBorder="1" applyAlignment="1">
      <alignment horizontal="center" vertical="center" shrinkToFit="1"/>
      <protection/>
    </xf>
    <xf numFmtId="178" fontId="7" fillId="0" borderId="12"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7" fillId="34" borderId="10" xfId="0" applyFont="1" applyFill="1" applyBorder="1" applyAlignment="1" applyProtection="1">
      <alignment vertical="center" wrapText="1"/>
      <protection locked="0"/>
    </xf>
    <xf numFmtId="0" fontId="11" fillId="34" borderId="10" xfId="0" applyFont="1" applyFill="1" applyBorder="1" applyAlignment="1" applyProtection="1">
      <alignment vertical="center" wrapText="1"/>
      <protection locked="0"/>
    </xf>
    <xf numFmtId="0" fontId="7" fillId="0" borderId="10" xfId="0" applyFont="1" applyFill="1" applyBorder="1" applyAlignment="1">
      <alignment horizontal="left" vertical="center" wrapText="1"/>
    </xf>
    <xf numFmtId="0" fontId="7" fillId="0" borderId="10" xfId="53" applyNumberFormat="1" applyFont="1" applyFill="1" applyBorder="1" applyAlignment="1">
      <alignment horizontal="center" vertical="center" wrapText="1"/>
      <protection/>
    </xf>
    <xf numFmtId="0" fontId="7" fillId="0" borderId="10" xfId="53" applyFont="1" applyFill="1" applyBorder="1" applyAlignment="1">
      <alignment vertical="center" wrapText="1"/>
      <protection/>
    </xf>
    <xf numFmtId="0" fontId="11" fillId="0" borderId="10" xfId="53" applyFont="1" applyFill="1" applyBorder="1" applyAlignment="1">
      <alignment vertical="center" wrapText="1"/>
      <protection/>
    </xf>
    <xf numFmtId="0" fontId="11" fillId="0" borderId="10" xfId="52" applyFont="1" applyFill="1" applyBorder="1" applyAlignment="1" applyProtection="1">
      <alignment horizontal="left" vertical="center" wrapText="1"/>
      <protection locked="0"/>
    </xf>
    <xf numFmtId="0" fontId="7" fillId="0" borderId="10" xfId="52"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lignment vertical="center" wrapText="1"/>
    </xf>
    <xf numFmtId="0" fontId="11" fillId="0" borderId="10" xfId="0" applyFont="1" applyFill="1" applyBorder="1" applyAlignment="1" applyProtection="1">
      <alignment vertical="center" wrapText="1"/>
      <protection locked="0"/>
    </xf>
    <xf numFmtId="0" fontId="7" fillId="34" borderId="10" xfId="0" applyNumberFormat="1" applyFont="1" applyFill="1" applyBorder="1" applyAlignment="1" applyProtection="1">
      <alignment horizontal="center" vertical="center" wrapText="1"/>
      <protection locked="0"/>
    </xf>
    <xf numFmtId="0" fontId="7" fillId="35" borderId="10" xfId="0" applyFont="1" applyFill="1" applyBorder="1" applyAlignment="1">
      <alignment horizontal="left" vertical="center" wrapText="1"/>
    </xf>
    <xf numFmtId="0" fontId="7" fillId="0" borderId="10" xfId="53" applyFont="1" applyFill="1" applyBorder="1" applyAlignment="1">
      <alignment horizontal="center" vertical="center" wrapText="1"/>
      <protection/>
    </xf>
    <xf numFmtId="0" fontId="7" fillId="0" borderId="10" xfId="0" applyFont="1" applyFill="1" applyBorder="1" applyAlignment="1" applyProtection="1">
      <alignment horizontal="justify" vertical="center" wrapText="1"/>
      <protection locked="0"/>
    </xf>
    <xf numFmtId="0" fontId="4" fillId="0" borderId="10" xfId="54" applyNumberFormat="1" applyFont="1" applyFill="1" applyBorder="1" applyAlignment="1">
      <alignment vertical="center" wrapText="1"/>
      <protection/>
    </xf>
    <xf numFmtId="0" fontId="11" fillId="0" borderId="10" xfId="0" applyFont="1" applyFill="1" applyBorder="1" applyAlignment="1">
      <alignment horizontal="left" vertical="center" wrapText="1"/>
    </xf>
    <xf numFmtId="0" fontId="7" fillId="0" borderId="10" xfId="54" applyFont="1" applyFill="1" applyBorder="1" applyAlignment="1">
      <alignment vertical="center" wrapText="1"/>
      <protection/>
    </xf>
    <xf numFmtId="0" fontId="7" fillId="34" borderId="10" xfId="54" applyFont="1" applyFill="1" applyBorder="1" applyAlignment="1">
      <alignment vertical="center" wrapText="1"/>
      <protection/>
    </xf>
    <xf numFmtId="0" fontId="7" fillId="34" borderId="10" xfId="54" applyNumberFormat="1" applyFont="1" applyFill="1" applyBorder="1" applyAlignment="1">
      <alignment horizontal="center" vertical="center" wrapText="1"/>
      <protection/>
    </xf>
    <xf numFmtId="0" fontId="11" fillId="34" borderId="10" xfId="54" applyFont="1" applyFill="1" applyBorder="1" applyAlignment="1">
      <alignment vertical="center" wrapText="1"/>
      <protection/>
    </xf>
    <xf numFmtId="0" fontId="7" fillId="34" borderId="10" xfId="0" applyFont="1" applyFill="1" applyBorder="1" applyAlignment="1">
      <alignment horizontal="center" vertical="center" wrapText="1"/>
    </xf>
    <xf numFmtId="0" fontId="11" fillId="0" borderId="10" xfId="15" applyFont="1" applyBorder="1" applyAlignment="1">
      <alignment vertical="center" wrapText="1"/>
      <protection/>
    </xf>
    <xf numFmtId="0" fontId="5" fillId="0" borderId="10" xfId="54" applyFont="1" applyFill="1" applyBorder="1" applyAlignment="1">
      <alignment horizontal="center" vertical="center" wrapText="1"/>
      <protection/>
    </xf>
    <xf numFmtId="0" fontId="5" fillId="0" borderId="10" xfId="54" applyFont="1" applyFill="1" applyBorder="1" applyAlignment="1">
      <alignment vertical="center" wrapText="1"/>
      <protection/>
    </xf>
    <xf numFmtId="0" fontId="5" fillId="0" borderId="0" xfId="0" applyFont="1" applyFill="1" applyBorder="1" applyAlignment="1">
      <alignment vertical="center"/>
    </xf>
    <xf numFmtId="0" fontId="11" fillId="0" borderId="10" xfId="15" applyFont="1" applyFill="1" applyBorder="1" applyAlignment="1">
      <alignment vertical="center" wrapText="1"/>
      <protection/>
    </xf>
    <xf numFmtId="0" fontId="7" fillId="0" borderId="10" xfId="0" applyNumberFormat="1" applyFont="1" applyFill="1" applyBorder="1" applyAlignment="1">
      <alignment vertical="center" wrapText="1"/>
    </xf>
    <xf numFmtId="0" fontId="7" fillId="34" borderId="10" xfId="0" applyNumberFormat="1" applyFont="1" applyFill="1" applyBorder="1" applyAlignment="1" applyProtection="1">
      <alignment vertical="center" wrapText="1"/>
      <protection locked="0"/>
    </xf>
    <xf numFmtId="0" fontId="7" fillId="0" borderId="10" xfId="0" applyNumberFormat="1" applyFont="1" applyFill="1" applyBorder="1" applyAlignment="1" applyProtection="1">
      <alignment vertical="center" wrapText="1"/>
      <protection locked="0"/>
    </xf>
    <xf numFmtId="0" fontId="7" fillId="0" borderId="10" xfId="0" applyNumberFormat="1" applyFont="1" applyFill="1" applyBorder="1" applyAlignment="1" applyProtection="1">
      <alignment horizontal="left" vertical="center" wrapText="1"/>
      <protection locked="0"/>
    </xf>
    <xf numFmtId="0" fontId="7" fillId="0" borderId="10" xfId="54" applyNumberFormat="1" applyFont="1" applyFill="1" applyBorder="1" applyAlignment="1">
      <alignment vertical="center" wrapText="1"/>
      <protection/>
    </xf>
    <xf numFmtId="0" fontId="7" fillId="34" borderId="10" xfId="0" applyNumberFormat="1" applyFont="1" applyFill="1" applyBorder="1" applyAlignment="1">
      <alignment vertical="center" wrapText="1"/>
    </xf>
    <xf numFmtId="0" fontId="4" fillId="0" borderId="10" xfId="0" applyFont="1" applyFill="1" applyBorder="1" applyAlignment="1">
      <alignment/>
    </xf>
    <xf numFmtId="0" fontId="5" fillId="0" borderId="10" xfId="54" applyNumberFormat="1" applyFont="1" applyFill="1" applyBorder="1" applyAlignment="1">
      <alignment horizontal="center" vertical="center" wrapText="1"/>
      <protection/>
    </xf>
    <xf numFmtId="0" fontId="7" fillId="34" borderId="10" xfId="0" applyFont="1" applyFill="1" applyBorder="1" applyAlignment="1" applyProtection="1">
      <alignment horizontal="center" vertical="center" wrapText="1"/>
      <protection locked="0"/>
    </xf>
    <xf numFmtId="0" fontId="53"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179" fontId="7" fillId="0" borderId="10" xfId="56" applyNumberFormat="1" applyFont="1" applyFill="1" applyBorder="1" applyAlignment="1">
      <alignment horizontal="left" vertical="center" wrapText="1"/>
      <protection/>
    </xf>
    <xf numFmtId="0" fontId="11" fillId="0" borderId="10" xfId="0" applyFont="1" applyFill="1" applyBorder="1" applyAlignment="1" applyProtection="1">
      <alignment horizontal="left" vertical="center" wrapText="1"/>
      <protection locked="0"/>
    </xf>
    <xf numFmtId="0" fontId="7" fillId="34" borderId="10" xfId="0" applyFont="1" applyFill="1" applyBorder="1" applyAlignment="1">
      <alignment vertical="center" wrapText="1"/>
    </xf>
    <xf numFmtId="0" fontId="11" fillId="34" borderId="10" xfId="0" applyFont="1" applyFill="1" applyBorder="1" applyAlignment="1">
      <alignment horizontal="left" vertical="center" wrapText="1"/>
    </xf>
    <xf numFmtId="0" fontId="7" fillId="34" borderId="10" xfId="0" applyNumberFormat="1" applyFont="1" applyFill="1" applyBorder="1" applyAlignment="1" applyProtection="1">
      <alignment horizontal="left" vertical="center" wrapText="1"/>
      <protection locked="0"/>
    </xf>
    <xf numFmtId="0" fontId="7" fillId="0" borderId="12" xfId="0" applyFont="1" applyFill="1" applyBorder="1" applyAlignment="1">
      <alignment horizontal="center" vertical="center" wrapText="1"/>
    </xf>
    <xf numFmtId="0" fontId="7" fillId="0" borderId="10" xfId="0" applyFont="1" applyBorder="1" applyAlignment="1">
      <alignment horizontal="center" vertical="center" wrapText="1"/>
    </xf>
    <xf numFmtId="0" fontId="54" fillId="0" borderId="10" xfId="0" applyFont="1" applyFill="1" applyBorder="1" applyAlignment="1">
      <alignment vertical="center" wrapText="1"/>
    </xf>
    <xf numFmtId="0" fontId="55" fillId="0" borderId="10" xfId="0" applyFont="1" applyFill="1" applyBorder="1" applyAlignment="1">
      <alignment vertical="center" wrapText="1"/>
    </xf>
    <xf numFmtId="178" fontId="7" fillId="0" borderId="10" xfId="54" applyNumberFormat="1" applyFont="1" applyFill="1" applyBorder="1" applyAlignment="1">
      <alignment horizontal="center" vertical="center" shrinkToFit="1"/>
      <protection/>
    </xf>
    <xf numFmtId="178" fontId="7" fillId="34" borderId="10" xfId="0" applyNumberFormat="1" applyFont="1" applyFill="1" applyBorder="1" applyAlignment="1">
      <alignment horizontal="center" vertical="center" wrapText="1"/>
    </xf>
    <xf numFmtId="0" fontId="7" fillId="35" borderId="10" xfId="48" applyFont="1" applyFill="1" applyBorder="1" applyAlignment="1">
      <alignment horizontal="left" vertical="center" wrapText="1"/>
      <protection/>
    </xf>
    <xf numFmtId="0" fontId="7" fillId="35" borderId="10" xfId="48"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7" fillId="0" borderId="10" xfId="55" applyNumberFormat="1" applyFont="1" applyFill="1" applyBorder="1" applyAlignment="1" applyProtection="1">
      <alignment horizontal="center" vertical="center" wrapText="1"/>
      <protection locked="0"/>
    </xf>
    <xf numFmtId="0" fontId="11" fillId="0" borderId="10" xfId="54" applyFont="1" applyFill="1" applyBorder="1" applyAlignment="1">
      <alignment vertical="center" wrapText="1"/>
      <protection/>
    </xf>
    <xf numFmtId="0" fontId="7" fillId="34" borderId="10" xfId="0" applyNumberFormat="1" applyFont="1" applyFill="1" applyBorder="1" applyAlignment="1">
      <alignment horizontal="center" vertical="center" wrapText="1"/>
    </xf>
    <xf numFmtId="0" fontId="11" fillId="0" borderId="10" xfId="0" applyFont="1" applyFill="1" applyBorder="1" applyAlignment="1" applyProtection="1">
      <alignment horizontal="justify" vertical="center" wrapText="1"/>
      <protection locked="0"/>
    </xf>
    <xf numFmtId="0" fontId="11" fillId="34" borderId="10" xfId="0" applyFont="1" applyFill="1" applyBorder="1" applyAlignment="1">
      <alignment vertical="center" wrapText="1"/>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7" fillId="0" borderId="10" xfId="0" applyNumberFormat="1"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11" fillId="0" borderId="10" xfId="0" applyNumberFormat="1"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53" fillId="34" borderId="10" xfId="0" applyFont="1" applyFill="1" applyBorder="1" applyAlignment="1">
      <alignment vertical="center" wrapText="1"/>
    </xf>
    <xf numFmtId="0" fontId="11" fillId="0" borderId="10" xfId="45" applyFont="1" applyFill="1" applyBorder="1" applyAlignment="1" applyProtection="1">
      <alignment horizontal="left" vertical="center" wrapText="1"/>
      <protection locked="0"/>
    </xf>
    <xf numFmtId="0" fontId="54" fillId="0" borderId="10" xfId="0" applyFont="1" applyFill="1" applyBorder="1" applyAlignment="1" applyProtection="1">
      <alignment vertical="center" wrapText="1"/>
      <protection locked="0"/>
    </xf>
    <xf numFmtId="0" fontId="7" fillId="0" borderId="10" xfId="45" applyFont="1" applyFill="1" applyBorder="1" applyAlignment="1" applyProtection="1">
      <alignment horizontal="left" vertical="center" wrapText="1"/>
      <protection locked="0"/>
    </xf>
    <xf numFmtId="0" fontId="7" fillId="0" borderId="10" xfId="45" applyFont="1" applyFill="1" applyBorder="1" applyAlignment="1" applyProtection="1">
      <alignment horizontal="center" vertical="center" wrapText="1"/>
      <protection locked="0"/>
    </xf>
    <xf numFmtId="0" fontId="0" fillId="0" borderId="10" xfId="0" applyFont="1" applyFill="1" applyBorder="1" applyAlignment="1">
      <alignment vertical="center"/>
    </xf>
    <xf numFmtId="0" fontId="5" fillId="0" borderId="1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3" fillId="0" borderId="10" xfId="0" applyFont="1" applyFill="1" applyBorder="1" applyAlignment="1" applyProtection="1">
      <alignment horizontal="center" vertical="center" wrapText="1"/>
      <protection locked="0"/>
    </xf>
    <xf numFmtId="0" fontId="7" fillId="0" borderId="10" xfId="0" applyFont="1" applyFill="1" applyBorder="1" applyAlignment="1">
      <alignment vertical="center"/>
    </xf>
    <xf numFmtId="0" fontId="53" fillId="0" borderId="10" xfId="0" applyFont="1" applyFill="1" applyBorder="1" applyAlignment="1">
      <alignment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7" fillId="0" borderId="13" xfId="0" applyFont="1" applyFill="1" applyBorder="1" applyAlignment="1" applyProtection="1">
      <alignment horizontal="left" vertical="center" wrapText="1"/>
      <protection locked="0"/>
    </xf>
    <xf numFmtId="0" fontId="10" fillId="0" borderId="10" xfId="54" applyFont="1" applyFill="1" applyBorder="1" applyAlignment="1">
      <alignment horizontal="center" vertical="center" wrapText="1"/>
      <protection/>
    </xf>
    <xf numFmtId="0" fontId="5" fillId="33" borderId="0" xfId="0" applyFont="1" applyFill="1" applyBorder="1" applyAlignment="1">
      <alignment vertical="center" wrapText="1"/>
    </xf>
    <xf numFmtId="0" fontId="4" fillId="0" borderId="12" xfId="54" applyNumberFormat="1" applyFont="1" applyFill="1" applyBorder="1" applyAlignment="1">
      <alignment horizontal="center" vertical="center" wrapText="1"/>
      <protection/>
    </xf>
    <xf numFmtId="0" fontId="11" fillId="0" borderId="10" xfId="54" applyNumberFormat="1" applyFont="1" applyFill="1" applyBorder="1" applyAlignment="1">
      <alignment horizontal="left" vertical="center" wrapText="1"/>
      <protection/>
    </xf>
    <xf numFmtId="0" fontId="7" fillId="0" borderId="10" xfId="46" applyNumberFormat="1" applyFont="1" applyFill="1" applyBorder="1" applyAlignment="1" applyProtection="1">
      <alignment horizontal="center" vertical="center" wrapText="1"/>
      <protection locked="0"/>
    </xf>
    <xf numFmtId="178" fontId="7" fillId="0" borderId="0" xfId="0" applyNumberFormat="1" applyFont="1" applyFill="1" applyBorder="1" applyAlignment="1">
      <alignment horizontal="center" vertical="center" wrapText="1"/>
    </xf>
    <xf numFmtId="0" fontId="53" fillId="34" borderId="10"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lignment horizontal="left" vertical="center" wrapText="1"/>
    </xf>
    <xf numFmtId="178" fontId="7" fillId="0" borderId="0" xfId="0" applyNumberFormat="1" applyFont="1" applyFill="1" applyBorder="1" applyAlignment="1">
      <alignment horizontal="left" vertical="center" wrapText="1"/>
    </xf>
    <xf numFmtId="178" fontId="8" fillId="0" borderId="0" xfId="0" applyNumberFormat="1" applyFont="1" applyFill="1" applyBorder="1" applyAlignment="1">
      <alignment horizontal="left" vertical="center" wrapText="1"/>
    </xf>
    <xf numFmtId="0" fontId="9" fillId="0" borderId="0" xfId="54" applyNumberFormat="1" applyFont="1" applyFill="1" applyBorder="1" applyAlignment="1">
      <alignment horizontal="center" vertical="center" wrapText="1"/>
      <protection/>
    </xf>
    <xf numFmtId="0" fontId="9" fillId="0" borderId="0" xfId="54" applyFont="1" applyFill="1" applyBorder="1" applyAlignment="1">
      <alignment horizontal="center" vertical="center" wrapText="1"/>
      <protection/>
    </xf>
    <xf numFmtId="178" fontId="10" fillId="0" borderId="0" xfId="54" applyNumberFormat="1" applyFont="1" applyFill="1" applyBorder="1" applyAlignment="1">
      <alignment horizontal="center" vertical="center" wrapText="1"/>
      <protection/>
    </xf>
    <xf numFmtId="178" fontId="9" fillId="0" borderId="0" xfId="54" applyNumberFormat="1" applyFont="1" applyFill="1" applyBorder="1" applyAlignment="1">
      <alignment horizontal="center" vertical="center" wrapText="1"/>
      <protection/>
    </xf>
    <xf numFmtId="0" fontId="9" fillId="0" borderId="0" xfId="54" applyNumberFormat="1" applyFont="1" applyFill="1" applyBorder="1" applyAlignment="1">
      <alignment horizontal="left" vertical="center" wrapText="1"/>
      <protection/>
    </xf>
    <xf numFmtId="0" fontId="2" fillId="0" borderId="0" xfId="54" applyNumberFormat="1" applyFont="1" applyFill="1" applyBorder="1" applyAlignment="1">
      <alignment horizontal="center" vertical="center" wrapText="1"/>
      <protection/>
    </xf>
    <xf numFmtId="0" fontId="2" fillId="0" borderId="0" xfId="54" applyFont="1" applyFill="1" applyBorder="1" applyAlignment="1">
      <alignment horizontal="left" vertical="center" wrapText="1"/>
      <protection/>
    </xf>
    <xf numFmtId="0" fontId="2" fillId="0" borderId="0" xfId="54" applyFont="1" applyFill="1" applyBorder="1" applyAlignment="1">
      <alignment horizontal="right" vertical="center" wrapText="1"/>
      <protection/>
    </xf>
    <xf numFmtId="0" fontId="2" fillId="0" borderId="0" xfId="54" applyNumberFormat="1" applyFont="1" applyFill="1" applyBorder="1" applyAlignment="1">
      <alignment horizontal="left" vertical="center" wrapText="1"/>
      <protection/>
    </xf>
    <xf numFmtId="178" fontId="3" fillId="0" borderId="12" xfId="54" applyNumberFormat="1" applyFont="1" applyFill="1" applyBorder="1" applyAlignment="1">
      <alignment horizontal="center" vertical="center" wrapText="1"/>
      <protection/>
    </xf>
    <xf numFmtId="178" fontId="3" fillId="0" borderId="14" xfId="54" applyNumberFormat="1" applyFont="1" applyFill="1" applyBorder="1" applyAlignment="1">
      <alignment horizontal="center" vertical="center" wrapText="1"/>
      <protection/>
    </xf>
    <xf numFmtId="178" fontId="3" fillId="0" borderId="13" xfId="54" applyNumberFormat="1" applyFont="1" applyFill="1" applyBorder="1" applyAlignment="1">
      <alignment horizontal="center" vertical="center" wrapText="1"/>
      <protection/>
    </xf>
    <xf numFmtId="0" fontId="5" fillId="0" borderId="10" xfId="54" applyNumberFormat="1" applyFont="1" applyFill="1" applyBorder="1" applyAlignment="1">
      <alignment vertical="center" wrapText="1"/>
      <protection/>
    </xf>
    <xf numFmtId="0" fontId="3" fillId="0" borderId="15" xfId="54" applyNumberFormat="1" applyFont="1" applyFill="1" applyBorder="1" applyAlignment="1">
      <alignment horizontal="center" vertical="center" wrapText="1"/>
      <protection/>
    </xf>
    <xf numFmtId="0" fontId="3" fillId="0" borderId="16" xfId="54" applyNumberFormat="1" applyFont="1" applyFill="1" applyBorder="1" applyAlignment="1">
      <alignment horizontal="center" vertical="center" wrapText="1"/>
      <protection/>
    </xf>
    <xf numFmtId="0" fontId="3" fillId="0" borderId="10" xfId="54" applyNumberFormat="1"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0" fontId="5" fillId="0" borderId="10" xfId="54" applyNumberFormat="1" applyFont="1" applyFill="1" applyBorder="1" applyAlignment="1">
      <alignment horizontal="left" vertical="center" wrapText="1"/>
      <protection/>
    </xf>
    <xf numFmtId="0" fontId="3" fillId="0" borderId="15" xfId="54" applyFont="1" applyFill="1" applyBorder="1" applyAlignment="1">
      <alignment horizontal="center" vertical="center" wrapText="1"/>
      <protection/>
    </xf>
    <xf numFmtId="0" fontId="3" fillId="0" borderId="16" xfId="54" applyFont="1" applyFill="1" applyBorder="1" applyAlignment="1">
      <alignment horizontal="center" vertical="center" wrapText="1"/>
      <protection/>
    </xf>
  </cellXfs>
  <cellStyles count="67">
    <cellStyle name="Normal" xfId="0"/>
    <cellStyle name="_ET_STYLE_NoName_00_" xfId="15"/>
    <cellStyle name="_ET_STYLE_NoName_00__与市里核对2014年重点项目（12.10）" xfId="16"/>
    <cellStyle name="_ET_STYLE_NoName_00__综合查询数据" xfId="17"/>
    <cellStyle name="_ET_STYLE_NoName_00__综合查询数据_与市里核对2014年重点项目（12.10）" xfId="18"/>
    <cellStyle name="20% - 着色 1" xfId="19"/>
    <cellStyle name="20% - 着色 2" xfId="20"/>
    <cellStyle name="20% - 着色 3" xfId="21"/>
    <cellStyle name="20% - 着色 4" xfId="22"/>
    <cellStyle name="20% - 着色 5" xfId="23"/>
    <cellStyle name="20% - 着色 6" xfId="24"/>
    <cellStyle name="40% - 着色 1" xfId="25"/>
    <cellStyle name="40% - 着色 2" xfId="26"/>
    <cellStyle name="40% - 着色 3" xfId="27"/>
    <cellStyle name="40% - 着色 4" xfId="28"/>
    <cellStyle name="40% - 着色 5" xfId="29"/>
    <cellStyle name="40% - 着色 6" xfId="30"/>
    <cellStyle name="60% - 着色 1" xfId="31"/>
    <cellStyle name="60% - 着色 2" xfId="32"/>
    <cellStyle name="60% - 着色 3" xfId="33"/>
    <cellStyle name="60% - 着色 4" xfId="34"/>
    <cellStyle name="60% - 着色 5" xfId="35"/>
    <cellStyle name="60% - 着色 6" xfId="36"/>
    <cellStyle name="RowLevel_0" xfId="37"/>
    <cellStyle name="Percent" xfId="38"/>
    <cellStyle name="标题" xfId="39"/>
    <cellStyle name="标题 1" xfId="40"/>
    <cellStyle name="标题 2" xfId="41"/>
    <cellStyle name="标题 3" xfId="42"/>
    <cellStyle name="标题 4" xfId="43"/>
    <cellStyle name="差" xfId="44"/>
    <cellStyle name="常规 10 2 2" xfId="45"/>
    <cellStyle name="常规 13" xfId="46"/>
    <cellStyle name="常规 14" xfId="47"/>
    <cellStyle name="常规 2" xfId="48"/>
    <cellStyle name="常规 25" xfId="49"/>
    <cellStyle name="常规 3" xfId="50"/>
    <cellStyle name="常规 4" xfId="51"/>
    <cellStyle name="常规 5" xfId="52"/>
    <cellStyle name="常规_2012年重点项目" xfId="53"/>
    <cellStyle name="常规_Sheet1" xfId="54"/>
    <cellStyle name="常规_市在建_8" xfId="55"/>
    <cellStyle name="常规_指标2007" xfId="56"/>
    <cellStyle name="Hyperlink"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适中" xfId="69"/>
    <cellStyle name="输出" xfId="70"/>
    <cellStyle name="输入" xfId="71"/>
    <cellStyle name="样式 1" xfId="72"/>
    <cellStyle name="Followed Hyperlink" xfId="73"/>
    <cellStyle name="着色 1" xfId="74"/>
    <cellStyle name="着色 2" xfId="75"/>
    <cellStyle name="着色 3" xfId="76"/>
    <cellStyle name="着色 4" xfId="77"/>
    <cellStyle name="着色 5" xfId="78"/>
    <cellStyle name="着色 6" xfId="79"/>
    <cellStyle name="注释"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017&#24180;&#39033;&#30446;&#30003;&#25253;\&#21306;&#20998;&#38215;&#34903;&#36947;\&#24120;&#22996;&#20250;-&#37325;&#28857;&#39033;&#30446;&#36865;&#23457;&#31295;\2014&#24180;\2014&#24180;&#27849;&#24030;&#24066;&#37325;&#28857;&#39033;&#30446;\1418\910&#20010;\&#27849;&#24030;&#24066;2014&#24180;-2018&#24180;&#37325;&#22823;&#39033;&#30446;&#27719;&#24635;&#34920;(4.10&#21360;&#21457;&#312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DTMS"/>
      <sheetName val="市在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AP789"/>
  <sheetViews>
    <sheetView tabSelected="1" view="pageBreakPreview" zoomScaleNormal="90" zoomScaleSheetLayoutView="100" zoomScalePageLayoutView="0" workbookViewId="0" topLeftCell="A1">
      <pane ySplit="6" topLeftCell="A217" activePane="bottomLeft" state="frozen"/>
      <selection pane="topLeft" activeCell="A1" sqref="A1"/>
      <selection pane="bottomLeft" activeCell="J217" sqref="J217"/>
    </sheetView>
  </sheetViews>
  <sheetFormatPr defaultColWidth="8.875" defaultRowHeight="14.25"/>
  <cols>
    <col min="1" max="1" width="3.00390625" style="12" customWidth="1"/>
    <col min="2" max="2" width="14.50390625" style="13" customWidth="1"/>
    <col min="3" max="3" width="20.00390625" style="13" customWidth="1"/>
    <col min="4" max="4" width="11.25390625" style="13" customWidth="1"/>
    <col min="5" max="5" width="9.75390625" style="14" customWidth="1"/>
    <col min="6" max="6" width="7.875" style="15" customWidth="1"/>
    <col min="7" max="7" width="8.50390625" style="16" customWidth="1"/>
    <col min="8" max="8" width="8.625" style="14" customWidth="1"/>
    <col min="9" max="9" width="10.75390625" style="14" customWidth="1"/>
    <col min="10" max="10" width="23.00390625" style="17" customWidth="1"/>
    <col min="11" max="11" width="13.75390625" style="12" customWidth="1"/>
    <col min="12" max="12" width="13.25390625" style="18" customWidth="1"/>
    <col min="13" max="13" width="7.50390625" style="13" customWidth="1"/>
    <col min="14" max="14" width="4.75390625" style="19" customWidth="1"/>
    <col min="15" max="15" width="14.625" style="11" customWidth="1"/>
    <col min="16" max="39" width="8.875" style="11" customWidth="1"/>
    <col min="40" max="40" width="8.25390625" style="11" customWidth="1"/>
    <col min="41" max="41" width="5.625" style="11" customWidth="1"/>
    <col min="42" max="255" width="8.875" style="11" customWidth="1"/>
  </cols>
  <sheetData>
    <row r="1" spans="1:14" ht="16.5" customHeight="1">
      <c r="A1" s="124" t="s">
        <v>0</v>
      </c>
      <c r="B1" s="124"/>
      <c r="C1" s="124"/>
      <c r="D1" s="124"/>
      <c r="E1" s="124"/>
      <c r="F1" s="125"/>
      <c r="G1" s="126"/>
      <c r="H1" s="124"/>
      <c r="I1" s="124"/>
      <c r="J1" s="124"/>
      <c r="K1" s="124"/>
      <c r="L1" s="124"/>
      <c r="M1" s="124"/>
      <c r="N1" s="124"/>
    </row>
    <row r="2" spans="1:14" ht="26.25" customHeight="1">
      <c r="A2" s="127" t="s">
        <v>1</v>
      </c>
      <c r="B2" s="128"/>
      <c r="C2" s="128"/>
      <c r="D2" s="128"/>
      <c r="E2" s="128"/>
      <c r="F2" s="129"/>
      <c r="G2" s="130"/>
      <c r="H2" s="128"/>
      <c r="I2" s="128"/>
      <c r="J2" s="128"/>
      <c r="K2" s="127"/>
      <c r="L2" s="131"/>
      <c r="M2" s="128"/>
      <c r="N2" s="128"/>
    </row>
    <row r="3" spans="1:14" s="1" customFormat="1" ht="13.5" customHeight="1">
      <c r="A3" s="132"/>
      <c r="B3" s="133"/>
      <c r="C3" s="20"/>
      <c r="D3" s="20"/>
      <c r="E3" s="21"/>
      <c r="F3" s="22"/>
      <c r="G3" s="23"/>
      <c r="H3" s="21"/>
      <c r="I3" s="21"/>
      <c r="J3" s="134" t="s">
        <v>2</v>
      </c>
      <c r="K3" s="132"/>
      <c r="L3" s="135"/>
      <c r="M3" s="134"/>
      <c r="N3" s="134"/>
    </row>
    <row r="4" spans="1:14" s="1" customFormat="1" ht="27.75" customHeight="1">
      <c r="A4" s="142" t="s">
        <v>3</v>
      </c>
      <c r="B4" s="143" t="s">
        <v>4</v>
      </c>
      <c r="C4" s="143" t="s">
        <v>5</v>
      </c>
      <c r="D4" s="145" t="s">
        <v>6</v>
      </c>
      <c r="E4" s="25" t="s">
        <v>7</v>
      </c>
      <c r="F4" s="136" t="s">
        <v>8</v>
      </c>
      <c r="G4" s="137"/>
      <c r="H4" s="137"/>
      <c r="I4" s="138"/>
      <c r="J4" s="145" t="s">
        <v>9</v>
      </c>
      <c r="K4" s="140" t="s">
        <v>10</v>
      </c>
      <c r="L4" s="142" t="s">
        <v>11</v>
      </c>
      <c r="M4" s="143" t="s">
        <v>12</v>
      </c>
      <c r="N4" s="143" t="s">
        <v>13</v>
      </c>
    </row>
    <row r="5" spans="1:14" s="1" customFormat="1" ht="42.75" customHeight="1">
      <c r="A5" s="142"/>
      <c r="B5" s="143"/>
      <c r="C5" s="143"/>
      <c r="D5" s="146"/>
      <c r="E5" s="25" t="s">
        <v>14</v>
      </c>
      <c r="F5" s="26" t="s">
        <v>15</v>
      </c>
      <c r="G5" s="26" t="s">
        <v>16</v>
      </c>
      <c r="H5" s="24" t="s">
        <v>17</v>
      </c>
      <c r="I5" s="24" t="s">
        <v>18</v>
      </c>
      <c r="J5" s="146"/>
      <c r="K5" s="141"/>
      <c r="L5" s="142"/>
      <c r="M5" s="143"/>
      <c r="N5" s="143"/>
    </row>
    <row r="6" spans="1:42" s="1" customFormat="1" ht="19.5" customHeight="1">
      <c r="A6" s="139" t="s">
        <v>19</v>
      </c>
      <c r="B6" s="139"/>
      <c r="C6" s="139"/>
      <c r="D6" s="27">
        <v>16121158</v>
      </c>
      <c r="E6" s="15">
        <v>2943206</v>
      </c>
      <c r="F6" s="15">
        <v>379227</v>
      </c>
      <c r="G6" s="15">
        <v>1055363</v>
      </c>
      <c r="H6" s="28">
        <f aca="true" t="shared" si="0" ref="H6:H46">G6/E6</f>
        <v>0.3585759882250852</v>
      </c>
      <c r="I6" s="28">
        <f>H6-0.333333</f>
        <v>0.025242988225085194</v>
      </c>
      <c r="J6" s="60"/>
      <c r="K6" s="60"/>
      <c r="L6" s="29"/>
      <c r="M6" s="61"/>
      <c r="N6" s="61"/>
      <c r="O6" s="7"/>
      <c r="P6" s="7"/>
      <c r="Q6" s="7"/>
      <c r="R6" s="7"/>
      <c r="S6" s="7"/>
      <c r="T6" s="7"/>
      <c r="U6" s="7"/>
      <c r="V6" s="7"/>
      <c r="W6" s="7"/>
      <c r="X6" s="7"/>
      <c r="Y6" s="7"/>
      <c r="Z6" s="7"/>
      <c r="AA6" s="7"/>
      <c r="AB6" s="7"/>
      <c r="AC6" s="7"/>
      <c r="AD6" s="7"/>
      <c r="AE6" s="7"/>
      <c r="AF6" s="7"/>
      <c r="AG6" s="7"/>
      <c r="AH6" s="7"/>
      <c r="AI6" s="7"/>
      <c r="AJ6" s="7"/>
      <c r="AK6" s="7"/>
      <c r="AL6" s="7"/>
      <c r="AM6" s="7"/>
      <c r="AN6" s="7"/>
      <c r="AO6" s="7"/>
      <c r="AP6" s="7"/>
    </row>
    <row r="7" spans="1:42" s="1" customFormat="1" ht="19.5" customHeight="1">
      <c r="A7" s="144" t="s">
        <v>20</v>
      </c>
      <c r="B7" s="144"/>
      <c r="C7" s="144"/>
      <c r="D7" s="27">
        <f>D6-D215</f>
        <v>6318001</v>
      </c>
      <c r="E7" s="15">
        <f>E6-E215</f>
        <v>1744284</v>
      </c>
      <c r="F7" s="15">
        <f>F6-F215</f>
        <v>283110</v>
      </c>
      <c r="G7" s="15">
        <f>G6-G215</f>
        <v>722143</v>
      </c>
      <c r="H7" s="28">
        <f t="shared" si="0"/>
        <v>0.41400540278991266</v>
      </c>
      <c r="I7" s="28">
        <f aca="true" t="shared" si="1" ref="I7:I70">H7-0.333333</f>
        <v>0.08067240278991267</v>
      </c>
      <c r="J7" s="60"/>
      <c r="K7" s="60"/>
      <c r="L7" s="29"/>
      <c r="M7" s="61"/>
      <c r="N7" s="61"/>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42" s="2" customFormat="1" ht="19.5" customHeight="1">
      <c r="A8" s="139" t="s">
        <v>21</v>
      </c>
      <c r="B8" s="139"/>
      <c r="C8" s="139"/>
      <c r="D8" s="30">
        <f>D9+D29</f>
        <v>1301766</v>
      </c>
      <c r="E8" s="31">
        <f>E9+E29</f>
        <v>558410</v>
      </c>
      <c r="F8" s="15">
        <f>F9+F29</f>
        <v>86650</v>
      </c>
      <c r="G8" s="15">
        <f>G9+G29</f>
        <v>260460</v>
      </c>
      <c r="H8" s="28">
        <f t="shared" si="0"/>
        <v>0.46643147508103366</v>
      </c>
      <c r="I8" s="28">
        <f t="shared" si="1"/>
        <v>0.13309847508103367</v>
      </c>
      <c r="J8" s="60"/>
      <c r="K8" s="60"/>
      <c r="L8" s="29"/>
      <c r="M8" s="62"/>
      <c r="N8" s="61"/>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row>
    <row r="9" spans="1:42" s="2" customFormat="1" ht="19.5" customHeight="1">
      <c r="A9" s="139" t="s">
        <v>22</v>
      </c>
      <c r="B9" s="139"/>
      <c r="C9" s="139"/>
      <c r="D9" s="30">
        <f>SUM(D10:D28)</f>
        <v>1156766</v>
      </c>
      <c r="E9" s="31">
        <f>SUM(E10:E28)</f>
        <v>547410</v>
      </c>
      <c r="F9" s="15">
        <f>SUM(F10:F28)</f>
        <v>85550</v>
      </c>
      <c r="G9" s="15">
        <f>SUM(G10:G28)</f>
        <v>255362</v>
      </c>
      <c r="H9" s="28">
        <f t="shared" si="0"/>
        <v>0.46649129537275535</v>
      </c>
      <c r="I9" s="28">
        <f t="shared" si="1"/>
        <v>0.13315829537275536</v>
      </c>
      <c r="J9" s="60"/>
      <c r="K9" s="60"/>
      <c r="L9" s="29"/>
      <c r="M9" s="62"/>
      <c r="N9" s="61"/>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row>
    <row r="10" spans="1:14" s="3" customFormat="1" ht="84">
      <c r="A10" s="32">
        <v>1</v>
      </c>
      <c r="B10" s="33" t="s">
        <v>23</v>
      </c>
      <c r="C10" s="33" t="s">
        <v>24</v>
      </c>
      <c r="D10" s="32">
        <v>570000</v>
      </c>
      <c r="E10" s="32">
        <v>370000</v>
      </c>
      <c r="F10" s="32">
        <v>60000</v>
      </c>
      <c r="G10" s="32">
        <v>195000</v>
      </c>
      <c r="H10" s="28">
        <f t="shared" si="0"/>
        <v>0.527027027027027</v>
      </c>
      <c r="I10" s="28">
        <f t="shared" si="1"/>
        <v>0.19369402702702698</v>
      </c>
      <c r="J10" s="64" t="s">
        <v>901</v>
      </c>
      <c r="K10" s="64"/>
      <c r="L10" s="65" t="s">
        <v>25</v>
      </c>
      <c r="M10" s="32" t="s">
        <v>26</v>
      </c>
      <c r="N10" s="37" t="s">
        <v>27</v>
      </c>
    </row>
    <row r="11" spans="1:14" s="3" customFormat="1" ht="61.5" customHeight="1">
      <c r="A11" s="32">
        <v>2</v>
      </c>
      <c r="B11" s="34" t="s">
        <v>28</v>
      </c>
      <c r="C11" s="35" t="s">
        <v>29</v>
      </c>
      <c r="D11" s="36">
        <v>18389</v>
      </c>
      <c r="E11" s="37">
        <v>9438</v>
      </c>
      <c r="F11" s="32">
        <v>920</v>
      </c>
      <c r="G11" s="32">
        <v>3290</v>
      </c>
      <c r="H11" s="28">
        <f t="shared" si="0"/>
        <v>0.3485908031362577</v>
      </c>
      <c r="I11" s="28">
        <f t="shared" si="1"/>
        <v>0.015257803136257686</v>
      </c>
      <c r="J11" s="64" t="s">
        <v>30</v>
      </c>
      <c r="K11" s="64"/>
      <c r="L11" s="65" t="s">
        <v>31</v>
      </c>
      <c r="M11" s="32" t="s">
        <v>32</v>
      </c>
      <c r="N11" s="34"/>
    </row>
    <row r="12" spans="1:14" s="3" customFormat="1" ht="99.75" customHeight="1">
      <c r="A12" s="32">
        <v>3</v>
      </c>
      <c r="B12" s="33" t="s">
        <v>33</v>
      </c>
      <c r="C12" s="33" t="s">
        <v>34</v>
      </c>
      <c r="D12" s="32">
        <v>30722</v>
      </c>
      <c r="E12" s="32">
        <v>19272</v>
      </c>
      <c r="F12" s="32">
        <v>2550</v>
      </c>
      <c r="G12" s="32">
        <v>7650</v>
      </c>
      <c r="H12" s="28">
        <f t="shared" si="0"/>
        <v>0.3969489414694894</v>
      </c>
      <c r="I12" s="28">
        <f t="shared" si="1"/>
        <v>0.0636159414694894</v>
      </c>
      <c r="J12" s="64" t="s">
        <v>35</v>
      </c>
      <c r="K12" s="64" t="s">
        <v>36</v>
      </c>
      <c r="L12" s="65" t="s">
        <v>37</v>
      </c>
      <c r="M12" s="32" t="s">
        <v>26</v>
      </c>
      <c r="N12" s="37"/>
    </row>
    <row r="13" spans="1:14" s="3" customFormat="1" ht="115.5" customHeight="1">
      <c r="A13" s="32">
        <v>4</v>
      </c>
      <c r="B13" s="33" t="s">
        <v>38</v>
      </c>
      <c r="C13" s="38" t="s">
        <v>846</v>
      </c>
      <c r="D13" s="32">
        <v>73158</v>
      </c>
      <c r="E13" s="32">
        <v>39312</v>
      </c>
      <c r="F13" s="32">
        <v>9500</v>
      </c>
      <c r="G13" s="32">
        <v>12300</v>
      </c>
      <c r="H13" s="28">
        <f t="shared" si="0"/>
        <v>0.3128815628815629</v>
      </c>
      <c r="I13" s="28">
        <f t="shared" si="1"/>
        <v>-0.02045143711843711</v>
      </c>
      <c r="J13" s="64" t="s">
        <v>39</v>
      </c>
      <c r="K13" s="64"/>
      <c r="L13" s="65" t="s">
        <v>847</v>
      </c>
      <c r="M13" s="32" t="s">
        <v>40</v>
      </c>
      <c r="N13" s="37" t="s">
        <v>27</v>
      </c>
    </row>
    <row r="14" spans="1:14" s="3" customFormat="1" ht="84" customHeight="1">
      <c r="A14" s="32">
        <v>5</v>
      </c>
      <c r="B14" s="40" t="s">
        <v>41</v>
      </c>
      <c r="C14" s="40" t="s">
        <v>42</v>
      </c>
      <c r="D14" s="41">
        <v>10000</v>
      </c>
      <c r="E14" s="41">
        <v>1500</v>
      </c>
      <c r="F14" s="32">
        <v>250</v>
      </c>
      <c r="G14" s="32">
        <v>660</v>
      </c>
      <c r="H14" s="28">
        <f t="shared" si="0"/>
        <v>0.44</v>
      </c>
      <c r="I14" s="28">
        <f t="shared" si="1"/>
        <v>0.10666700000000001</v>
      </c>
      <c r="J14" s="64" t="s">
        <v>43</v>
      </c>
      <c r="K14" s="64"/>
      <c r="L14" s="66" t="s">
        <v>44</v>
      </c>
      <c r="M14" s="32" t="s">
        <v>40</v>
      </c>
      <c r="N14" s="37"/>
    </row>
    <row r="15" spans="1:14" s="3" customFormat="1" ht="86.25" customHeight="1">
      <c r="A15" s="32">
        <v>6</v>
      </c>
      <c r="B15" s="33" t="s">
        <v>45</v>
      </c>
      <c r="C15" s="33" t="s">
        <v>46</v>
      </c>
      <c r="D15" s="32">
        <v>12901</v>
      </c>
      <c r="E15" s="32">
        <v>5000</v>
      </c>
      <c r="F15" s="32">
        <v>820</v>
      </c>
      <c r="G15" s="32">
        <v>2088</v>
      </c>
      <c r="H15" s="28">
        <f t="shared" si="0"/>
        <v>0.4176</v>
      </c>
      <c r="I15" s="28">
        <f t="shared" si="1"/>
        <v>0.08426700000000004</v>
      </c>
      <c r="J15" s="64" t="s">
        <v>47</v>
      </c>
      <c r="K15" s="64"/>
      <c r="L15" s="65" t="s">
        <v>31</v>
      </c>
      <c r="M15" s="32" t="s">
        <v>32</v>
      </c>
      <c r="N15" s="37"/>
    </row>
    <row r="16" spans="1:14" s="3" customFormat="1" ht="99.75" customHeight="1">
      <c r="A16" s="32">
        <v>7</v>
      </c>
      <c r="B16" s="33" t="s">
        <v>48</v>
      </c>
      <c r="C16" s="33" t="s">
        <v>49</v>
      </c>
      <c r="D16" s="32">
        <v>9800</v>
      </c>
      <c r="E16" s="32">
        <v>4000</v>
      </c>
      <c r="F16" s="32">
        <v>480</v>
      </c>
      <c r="G16" s="32">
        <v>2289</v>
      </c>
      <c r="H16" s="28">
        <f t="shared" si="0"/>
        <v>0.57225</v>
      </c>
      <c r="I16" s="28">
        <f t="shared" si="1"/>
        <v>0.23891700000000005</v>
      </c>
      <c r="J16" s="64" t="s">
        <v>50</v>
      </c>
      <c r="K16" s="64"/>
      <c r="L16" s="67" t="s">
        <v>51</v>
      </c>
      <c r="M16" s="32" t="s">
        <v>40</v>
      </c>
      <c r="N16" s="37"/>
    </row>
    <row r="17" spans="1:14" s="3" customFormat="1" ht="39.75" customHeight="1">
      <c r="A17" s="32">
        <v>8</v>
      </c>
      <c r="B17" s="33" t="s">
        <v>52</v>
      </c>
      <c r="C17" s="33" t="s">
        <v>53</v>
      </c>
      <c r="D17" s="32">
        <v>4500</v>
      </c>
      <c r="E17" s="32">
        <v>3000</v>
      </c>
      <c r="F17" s="32">
        <v>650</v>
      </c>
      <c r="G17" s="32">
        <v>1530</v>
      </c>
      <c r="H17" s="28">
        <f t="shared" si="0"/>
        <v>0.51</v>
      </c>
      <c r="I17" s="28">
        <f t="shared" si="1"/>
        <v>0.17666700000000002</v>
      </c>
      <c r="J17" s="64" t="s">
        <v>54</v>
      </c>
      <c r="K17" s="64"/>
      <c r="L17" s="67" t="s">
        <v>55</v>
      </c>
      <c r="M17" s="32" t="s">
        <v>26</v>
      </c>
      <c r="N17" s="37"/>
    </row>
    <row r="18" spans="1:14" s="3" customFormat="1" ht="84.75" customHeight="1">
      <c r="A18" s="32">
        <v>9</v>
      </c>
      <c r="B18" s="33" t="s">
        <v>848</v>
      </c>
      <c r="C18" s="33" t="s">
        <v>57</v>
      </c>
      <c r="D18" s="32">
        <v>7493</v>
      </c>
      <c r="E18" s="32">
        <v>7000</v>
      </c>
      <c r="F18" s="32">
        <v>1200</v>
      </c>
      <c r="G18" s="32">
        <v>3050</v>
      </c>
      <c r="H18" s="28">
        <f t="shared" si="0"/>
        <v>0.4357142857142857</v>
      </c>
      <c r="I18" s="28">
        <f t="shared" si="1"/>
        <v>0.10238128571428573</v>
      </c>
      <c r="J18" s="64" t="s">
        <v>190</v>
      </c>
      <c r="K18" s="64"/>
      <c r="L18" s="35" t="s">
        <v>58</v>
      </c>
      <c r="M18" s="32" t="s">
        <v>32</v>
      </c>
      <c r="N18" s="37"/>
    </row>
    <row r="19" spans="1:14" s="3" customFormat="1" ht="210" customHeight="1">
      <c r="A19" s="32">
        <v>10</v>
      </c>
      <c r="B19" s="42" t="s">
        <v>59</v>
      </c>
      <c r="C19" s="42" t="s">
        <v>60</v>
      </c>
      <c r="D19" s="41">
        <v>65000</v>
      </c>
      <c r="E19" s="41">
        <v>23888</v>
      </c>
      <c r="F19" s="32">
        <v>4500</v>
      </c>
      <c r="G19" s="32">
        <v>6715</v>
      </c>
      <c r="H19" s="28">
        <f t="shared" si="0"/>
        <v>0.2811034829202947</v>
      </c>
      <c r="I19" s="28">
        <f t="shared" si="1"/>
        <v>-0.0522295170797053</v>
      </c>
      <c r="J19" s="64" t="s">
        <v>899</v>
      </c>
      <c r="K19" s="64"/>
      <c r="L19" s="65" t="s">
        <v>61</v>
      </c>
      <c r="M19" s="32" t="s">
        <v>62</v>
      </c>
      <c r="N19" s="36" t="s">
        <v>27</v>
      </c>
    </row>
    <row r="20" spans="1:14" s="3" customFormat="1" ht="84">
      <c r="A20" s="32">
        <v>11</v>
      </c>
      <c r="B20" s="42" t="s">
        <v>63</v>
      </c>
      <c r="C20" s="42" t="s">
        <v>64</v>
      </c>
      <c r="D20" s="41">
        <v>10000</v>
      </c>
      <c r="E20" s="41">
        <v>6000</v>
      </c>
      <c r="F20" s="32">
        <v>450</v>
      </c>
      <c r="G20" s="32">
        <v>2950</v>
      </c>
      <c r="H20" s="28">
        <f t="shared" si="0"/>
        <v>0.49166666666666664</v>
      </c>
      <c r="I20" s="28">
        <f t="shared" si="1"/>
        <v>0.15833366666666665</v>
      </c>
      <c r="J20" s="64" t="s">
        <v>65</v>
      </c>
      <c r="K20" s="64"/>
      <c r="L20" s="65" t="s">
        <v>66</v>
      </c>
      <c r="M20" s="32" t="s">
        <v>67</v>
      </c>
      <c r="N20" s="36"/>
    </row>
    <row r="21" spans="1:14" s="3" customFormat="1" ht="39.75" customHeight="1">
      <c r="A21" s="32">
        <v>12</v>
      </c>
      <c r="B21" s="42" t="s">
        <v>68</v>
      </c>
      <c r="C21" s="42" t="s">
        <v>69</v>
      </c>
      <c r="D21" s="41">
        <v>12000</v>
      </c>
      <c r="E21" s="41">
        <v>2500</v>
      </c>
      <c r="F21" s="32">
        <v>250</v>
      </c>
      <c r="G21" s="32">
        <v>1050</v>
      </c>
      <c r="H21" s="28">
        <f t="shared" si="0"/>
        <v>0.42</v>
      </c>
      <c r="I21" s="28">
        <f t="shared" si="1"/>
        <v>0.086667</v>
      </c>
      <c r="J21" s="64" t="s">
        <v>70</v>
      </c>
      <c r="K21" s="64"/>
      <c r="L21" s="65" t="s">
        <v>71</v>
      </c>
      <c r="M21" s="32" t="s">
        <v>67</v>
      </c>
      <c r="N21" s="36"/>
    </row>
    <row r="22" spans="1:14" s="3" customFormat="1" ht="184.5" customHeight="1">
      <c r="A22" s="32">
        <v>13</v>
      </c>
      <c r="B22" s="42" t="s">
        <v>72</v>
      </c>
      <c r="C22" s="43" t="s">
        <v>849</v>
      </c>
      <c r="D22" s="41">
        <v>120893</v>
      </c>
      <c r="E22" s="41">
        <v>25000</v>
      </c>
      <c r="F22" s="32">
        <v>2052</v>
      </c>
      <c r="G22" s="32">
        <v>7262</v>
      </c>
      <c r="H22" s="28">
        <f t="shared" si="0"/>
        <v>0.29048</v>
      </c>
      <c r="I22" s="28">
        <f t="shared" si="1"/>
        <v>-0.042852999999999974</v>
      </c>
      <c r="J22" s="64" t="s">
        <v>73</v>
      </c>
      <c r="K22" s="64"/>
      <c r="L22" s="65" t="s">
        <v>74</v>
      </c>
      <c r="M22" s="46" t="s">
        <v>32</v>
      </c>
      <c r="N22" s="36"/>
    </row>
    <row r="23" spans="1:14" s="3" customFormat="1" ht="46.5" customHeight="1">
      <c r="A23" s="32">
        <v>14</v>
      </c>
      <c r="B23" s="42" t="s">
        <v>75</v>
      </c>
      <c r="C23" s="42" t="s">
        <v>76</v>
      </c>
      <c r="D23" s="41">
        <v>103000</v>
      </c>
      <c r="E23" s="41">
        <v>10000</v>
      </c>
      <c r="F23" s="32">
        <v>320</v>
      </c>
      <c r="G23" s="32">
        <v>720</v>
      </c>
      <c r="H23" s="28">
        <f t="shared" si="0"/>
        <v>0.072</v>
      </c>
      <c r="I23" s="28">
        <f t="shared" si="1"/>
        <v>-0.261333</v>
      </c>
      <c r="J23" s="64" t="s">
        <v>77</v>
      </c>
      <c r="K23" s="64"/>
      <c r="L23" s="34" t="s">
        <v>78</v>
      </c>
      <c r="M23" s="32" t="s">
        <v>62</v>
      </c>
      <c r="N23" s="34" t="s">
        <v>79</v>
      </c>
    </row>
    <row r="24" spans="1:14" s="3" customFormat="1" ht="63.75" customHeight="1">
      <c r="A24" s="32">
        <v>15</v>
      </c>
      <c r="B24" s="35" t="s">
        <v>80</v>
      </c>
      <c r="C24" s="35" t="s">
        <v>81</v>
      </c>
      <c r="D24" s="36">
        <v>57000</v>
      </c>
      <c r="E24" s="36">
        <v>5500</v>
      </c>
      <c r="F24" s="32">
        <v>508</v>
      </c>
      <c r="G24" s="32">
        <v>1598</v>
      </c>
      <c r="H24" s="28">
        <f t="shared" si="0"/>
        <v>0.29054545454545455</v>
      </c>
      <c r="I24" s="28">
        <f t="shared" si="1"/>
        <v>-0.04278754545454544</v>
      </c>
      <c r="J24" s="64" t="s">
        <v>82</v>
      </c>
      <c r="K24" s="64"/>
      <c r="L24" s="67" t="s">
        <v>83</v>
      </c>
      <c r="M24" s="32" t="s">
        <v>84</v>
      </c>
      <c r="N24" s="35"/>
    </row>
    <row r="25" spans="1:14" s="3" customFormat="1" ht="54" customHeight="1">
      <c r="A25" s="32">
        <v>16</v>
      </c>
      <c r="B25" s="33" t="s">
        <v>85</v>
      </c>
      <c r="C25" s="44" t="s">
        <v>86</v>
      </c>
      <c r="D25" s="45">
        <v>20000</v>
      </c>
      <c r="E25" s="45">
        <v>5000</v>
      </c>
      <c r="F25" s="32">
        <v>200</v>
      </c>
      <c r="G25" s="32">
        <v>3700</v>
      </c>
      <c r="H25" s="28">
        <f t="shared" si="0"/>
        <v>0.74</v>
      </c>
      <c r="I25" s="28">
        <f t="shared" si="1"/>
        <v>0.406667</v>
      </c>
      <c r="J25" s="64" t="s">
        <v>87</v>
      </c>
      <c r="K25" s="64"/>
      <c r="L25" s="68" t="s">
        <v>88</v>
      </c>
      <c r="M25" s="32" t="s">
        <v>89</v>
      </c>
      <c r="N25" s="36"/>
    </row>
    <row r="26" spans="1:14" s="3" customFormat="1" ht="54" customHeight="1">
      <c r="A26" s="32">
        <v>17</v>
      </c>
      <c r="B26" s="35" t="s">
        <v>90</v>
      </c>
      <c r="C26" s="35" t="s">
        <v>91</v>
      </c>
      <c r="D26" s="46">
        <v>4500</v>
      </c>
      <c r="E26" s="46">
        <v>1500</v>
      </c>
      <c r="F26" s="32">
        <v>200</v>
      </c>
      <c r="G26" s="32">
        <v>880</v>
      </c>
      <c r="H26" s="28">
        <f t="shared" si="0"/>
        <v>0.5866666666666667</v>
      </c>
      <c r="I26" s="28">
        <f t="shared" si="1"/>
        <v>0.2533336666666667</v>
      </c>
      <c r="J26" s="64" t="s">
        <v>92</v>
      </c>
      <c r="K26" s="64"/>
      <c r="L26" s="69" t="s">
        <v>93</v>
      </c>
      <c r="M26" s="32" t="s">
        <v>89</v>
      </c>
      <c r="N26" s="36"/>
    </row>
    <row r="27" spans="1:14" s="3" customFormat="1" ht="128.25" customHeight="1">
      <c r="A27" s="32">
        <v>18</v>
      </c>
      <c r="B27" s="33" t="s">
        <v>94</v>
      </c>
      <c r="C27" s="47" t="s">
        <v>95</v>
      </c>
      <c r="D27" s="32">
        <v>21410</v>
      </c>
      <c r="E27" s="32">
        <v>3500</v>
      </c>
      <c r="F27" s="32">
        <v>350</v>
      </c>
      <c r="G27" s="32">
        <v>1430</v>
      </c>
      <c r="H27" s="28">
        <f t="shared" si="0"/>
        <v>0.4085714285714286</v>
      </c>
      <c r="I27" s="28">
        <f t="shared" si="1"/>
        <v>0.0752384285714286</v>
      </c>
      <c r="J27" s="64" t="s">
        <v>96</v>
      </c>
      <c r="K27" s="64"/>
      <c r="L27" s="70" t="s">
        <v>97</v>
      </c>
      <c r="M27" s="46" t="s">
        <v>98</v>
      </c>
      <c r="N27" s="71"/>
    </row>
    <row r="28" spans="1:14" s="3" customFormat="1" ht="112.5">
      <c r="A28" s="32">
        <v>19</v>
      </c>
      <c r="B28" s="35" t="s">
        <v>99</v>
      </c>
      <c r="C28" s="48" t="s">
        <v>100</v>
      </c>
      <c r="D28" s="36">
        <v>6000</v>
      </c>
      <c r="E28" s="27">
        <v>6000</v>
      </c>
      <c r="F28" s="32">
        <v>350</v>
      </c>
      <c r="G28" s="32">
        <v>1200</v>
      </c>
      <c r="H28" s="28">
        <f t="shared" si="0"/>
        <v>0.2</v>
      </c>
      <c r="I28" s="28">
        <f t="shared" si="1"/>
        <v>-0.13333299999999998</v>
      </c>
      <c r="J28" s="64" t="s">
        <v>101</v>
      </c>
      <c r="K28" s="64"/>
      <c r="L28" s="70" t="s">
        <v>102</v>
      </c>
      <c r="M28" s="32" t="s">
        <v>62</v>
      </c>
      <c r="N28" s="36"/>
    </row>
    <row r="29" spans="1:14" s="3" customFormat="1" ht="20.25" customHeight="1">
      <c r="A29" s="139" t="s">
        <v>103</v>
      </c>
      <c r="B29" s="139"/>
      <c r="C29" s="139"/>
      <c r="D29" s="30">
        <f>SUM(D30:D33)</f>
        <v>145000</v>
      </c>
      <c r="E29" s="31">
        <f>SUM(E30:E33)</f>
        <v>11000</v>
      </c>
      <c r="F29" s="32">
        <f>SUM(F30:F33)</f>
        <v>1100</v>
      </c>
      <c r="G29" s="32">
        <f>SUM(G30:G33)</f>
        <v>5098</v>
      </c>
      <c r="H29" s="28">
        <f t="shared" si="0"/>
        <v>0.46345454545454545</v>
      </c>
      <c r="I29" s="28">
        <f t="shared" si="1"/>
        <v>0.13012154545454546</v>
      </c>
      <c r="J29" s="60"/>
      <c r="K29" s="60"/>
      <c r="L29" s="72"/>
      <c r="M29" s="62"/>
      <c r="N29" s="61"/>
    </row>
    <row r="30" spans="1:14" s="3" customFormat="1" ht="84">
      <c r="A30" s="32">
        <v>20</v>
      </c>
      <c r="B30" s="35" t="s">
        <v>104</v>
      </c>
      <c r="C30" s="35" t="s">
        <v>105</v>
      </c>
      <c r="D30" s="36">
        <v>45000</v>
      </c>
      <c r="E30" s="36">
        <v>2000</v>
      </c>
      <c r="F30" s="32">
        <v>350</v>
      </c>
      <c r="G30" s="32">
        <v>1420</v>
      </c>
      <c r="H30" s="28">
        <f t="shared" si="0"/>
        <v>0.71</v>
      </c>
      <c r="I30" s="28">
        <f t="shared" si="1"/>
        <v>0.376667</v>
      </c>
      <c r="J30" s="64" t="s">
        <v>106</v>
      </c>
      <c r="K30" s="64"/>
      <c r="L30" s="66" t="s">
        <v>107</v>
      </c>
      <c r="M30" s="36"/>
      <c r="N30" s="36"/>
    </row>
    <row r="31" spans="1:14" s="3" customFormat="1" ht="72">
      <c r="A31" s="32">
        <v>21</v>
      </c>
      <c r="B31" s="35" t="s">
        <v>108</v>
      </c>
      <c r="C31" s="35" t="s">
        <v>109</v>
      </c>
      <c r="D31" s="36">
        <v>40000</v>
      </c>
      <c r="E31" s="36">
        <v>2000</v>
      </c>
      <c r="F31" s="32">
        <v>250</v>
      </c>
      <c r="G31" s="32">
        <v>250</v>
      </c>
      <c r="H31" s="28">
        <f t="shared" si="0"/>
        <v>0.125</v>
      </c>
      <c r="I31" s="28">
        <f t="shared" si="1"/>
        <v>-0.208333</v>
      </c>
      <c r="J31" s="64" t="s">
        <v>110</v>
      </c>
      <c r="K31" s="64" t="s">
        <v>111</v>
      </c>
      <c r="L31" s="67" t="s">
        <v>112</v>
      </c>
      <c r="M31" s="36" t="s">
        <v>40</v>
      </c>
      <c r="N31" s="35"/>
    </row>
    <row r="32" spans="1:42" ht="36" customHeight="1">
      <c r="A32" s="32">
        <v>22</v>
      </c>
      <c r="B32" s="38" t="s">
        <v>113</v>
      </c>
      <c r="C32" s="38" t="s">
        <v>114</v>
      </c>
      <c r="D32" s="49">
        <v>10000</v>
      </c>
      <c r="E32" s="49">
        <v>5000</v>
      </c>
      <c r="F32" s="32">
        <v>300</v>
      </c>
      <c r="G32" s="32">
        <v>2248</v>
      </c>
      <c r="H32" s="28">
        <f t="shared" si="0"/>
        <v>0.4496</v>
      </c>
      <c r="I32" s="28">
        <f t="shared" si="1"/>
        <v>0.11626700000000001</v>
      </c>
      <c r="J32" s="64" t="s">
        <v>65</v>
      </c>
      <c r="K32" s="64"/>
      <c r="L32" s="40" t="s">
        <v>115</v>
      </c>
      <c r="M32" s="46" t="s">
        <v>89</v>
      </c>
      <c r="N32" s="36"/>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row>
    <row r="33" spans="1:42" ht="100.5" customHeight="1">
      <c r="A33" s="32">
        <v>23</v>
      </c>
      <c r="B33" s="35" t="s">
        <v>116</v>
      </c>
      <c r="C33" s="35" t="s">
        <v>117</v>
      </c>
      <c r="D33" s="46">
        <v>50000</v>
      </c>
      <c r="E33" s="46">
        <v>2000</v>
      </c>
      <c r="F33" s="32">
        <v>200</v>
      </c>
      <c r="G33" s="32">
        <v>1180</v>
      </c>
      <c r="H33" s="28">
        <f t="shared" si="0"/>
        <v>0.59</v>
      </c>
      <c r="I33" s="28">
        <f t="shared" si="1"/>
        <v>0.256667</v>
      </c>
      <c r="J33" s="64" t="s">
        <v>118</v>
      </c>
      <c r="K33" s="64"/>
      <c r="L33" s="67" t="s">
        <v>66</v>
      </c>
      <c r="M33" s="46" t="s">
        <v>67</v>
      </c>
      <c r="N33" s="73"/>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row>
    <row r="34" spans="1:14" s="3" customFormat="1" ht="17.25" customHeight="1">
      <c r="A34" s="139" t="s">
        <v>119</v>
      </c>
      <c r="B34" s="139"/>
      <c r="C34" s="139"/>
      <c r="D34" s="30">
        <f>D35+D47</f>
        <v>2000058</v>
      </c>
      <c r="E34" s="31">
        <f>E35+E47</f>
        <v>370874</v>
      </c>
      <c r="F34" s="32">
        <f>F35+F47</f>
        <v>88020</v>
      </c>
      <c r="G34" s="32">
        <f>G35+G47</f>
        <v>112850</v>
      </c>
      <c r="H34" s="28">
        <f t="shared" si="0"/>
        <v>0.30428123837206167</v>
      </c>
      <c r="I34" s="28">
        <f t="shared" si="1"/>
        <v>-0.02905176162793832</v>
      </c>
      <c r="J34" s="60"/>
      <c r="K34" s="60"/>
      <c r="L34" s="72"/>
      <c r="M34" s="62"/>
      <c r="N34" s="61"/>
    </row>
    <row r="35" spans="1:14" s="3" customFormat="1" ht="19.5" customHeight="1">
      <c r="A35" s="139" t="s">
        <v>120</v>
      </c>
      <c r="B35" s="139"/>
      <c r="C35" s="139"/>
      <c r="D35" s="30">
        <f>SUM(D36:D46)</f>
        <v>905058</v>
      </c>
      <c r="E35" s="31">
        <f>SUM(E36:E46)</f>
        <v>335224</v>
      </c>
      <c r="F35" s="32">
        <f>SUM(F36:F46)</f>
        <v>11950</v>
      </c>
      <c r="G35" s="32">
        <f>SUM(G36:G46)</f>
        <v>35150</v>
      </c>
      <c r="H35" s="28">
        <f t="shared" si="0"/>
        <v>0.10485526095983581</v>
      </c>
      <c r="I35" s="28">
        <f t="shared" si="1"/>
        <v>-0.22847773904016416</v>
      </c>
      <c r="J35" s="60"/>
      <c r="K35" s="60"/>
      <c r="L35" s="72"/>
      <c r="M35" s="62"/>
      <c r="N35" s="61"/>
    </row>
    <row r="36" spans="1:14" s="3" customFormat="1" ht="66.75" customHeight="1">
      <c r="A36" s="32">
        <v>1</v>
      </c>
      <c r="B36" s="33" t="s">
        <v>121</v>
      </c>
      <c r="C36" s="47" t="s">
        <v>122</v>
      </c>
      <c r="D36" s="32">
        <v>650180</v>
      </c>
      <c r="E36" s="32">
        <v>250000</v>
      </c>
      <c r="F36" s="32">
        <v>1000</v>
      </c>
      <c r="G36" s="32">
        <v>2000</v>
      </c>
      <c r="H36" s="28">
        <f t="shared" si="0"/>
        <v>0.008</v>
      </c>
      <c r="I36" s="28">
        <f t="shared" si="1"/>
        <v>-0.325333</v>
      </c>
      <c r="J36" s="64" t="s">
        <v>123</v>
      </c>
      <c r="K36" s="64" t="s">
        <v>124</v>
      </c>
      <c r="L36" s="65" t="s">
        <v>125</v>
      </c>
      <c r="M36" s="32" t="s">
        <v>126</v>
      </c>
      <c r="N36" s="37"/>
    </row>
    <row r="37" spans="1:14" s="3" customFormat="1" ht="96.75" customHeight="1">
      <c r="A37" s="32">
        <v>2</v>
      </c>
      <c r="B37" s="33" t="s">
        <v>127</v>
      </c>
      <c r="C37" s="33" t="s">
        <v>128</v>
      </c>
      <c r="D37" s="32">
        <v>29678</v>
      </c>
      <c r="E37" s="32">
        <v>11724</v>
      </c>
      <c r="F37" s="32">
        <v>1500</v>
      </c>
      <c r="G37" s="32">
        <v>4500</v>
      </c>
      <c r="H37" s="28">
        <f t="shared" si="0"/>
        <v>0.38382804503582396</v>
      </c>
      <c r="I37" s="28">
        <f t="shared" si="1"/>
        <v>0.05049504503582397</v>
      </c>
      <c r="J37" s="64" t="s">
        <v>129</v>
      </c>
      <c r="K37" s="64"/>
      <c r="L37" s="65" t="s">
        <v>130</v>
      </c>
      <c r="M37" s="32" t="s">
        <v>26</v>
      </c>
      <c r="N37" s="37" t="s">
        <v>131</v>
      </c>
    </row>
    <row r="38" spans="1:14" s="3" customFormat="1" ht="67.5" customHeight="1">
      <c r="A38" s="32">
        <v>3</v>
      </c>
      <c r="B38" s="42" t="s">
        <v>132</v>
      </c>
      <c r="C38" s="42" t="s">
        <v>133</v>
      </c>
      <c r="D38" s="41">
        <v>5000</v>
      </c>
      <c r="E38" s="41">
        <v>2000</v>
      </c>
      <c r="F38" s="32">
        <v>200</v>
      </c>
      <c r="G38" s="32">
        <v>800</v>
      </c>
      <c r="H38" s="28">
        <f t="shared" si="0"/>
        <v>0.4</v>
      </c>
      <c r="I38" s="28">
        <f t="shared" si="1"/>
        <v>0.06666700000000003</v>
      </c>
      <c r="J38" s="64" t="s">
        <v>134</v>
      </c>
      <c r="K38" s="64"/>
      <c r="L38" s="40" t="s">
        <v>135</v>
      </c>
      <c r="M38" s="46" t="s">
        <v>136</v>
      </c>
      <c r="N38" s="36"/>
    </row>
    <row r="39" spans="1:14" s="3" customFormat="1" ht="44.25" customHeight="1">
      <c r="A39" s="32">
        <v>4</v>
      </c>
      <c r="B39" s="34" t="s">
        <v>137</v>
      </c>
      <c r="C39" s="34" t="s">
        <v>138</v>
      </c>
      <c r="D39" s="36">
        <v>5000</v>
      </c>
      <c r="E39" s="36">
        <v>2500</v>
      </c>
      <c r="F39" s="32">
        <v>500</v>
      </c>
      <c r="G39" s="32">
        <v>1300</v>
      </c>
      <c r="H39" s="28">
        <f t="shared" si="0"/>
        <v>0.52</v>
      </c>
      <c r="I39" s="28">
        <f t="shared" si="1"/>
        <v>0.18666700000000003</v>
      </c>
      <c r="J39" s="64" t="s">
        <v>139</v>
      </c>
      <c r="K39" s="64"/>
      <c r="L39" s="40" t="s">
        <v>140</v>
      </c>
      <c r="M39" s="46" t="s">
        <v>136</v>
      </c>
      <c r="N39" s="37"/>
    </row>
    <row r="40" spans="1:14" s="3" customFormat="1" ht="63" customHeight="1">
      <c r="A40" s="32">
        <v>5</v>
      </c>
      <c r="B40" s="34" t="s">
        <v>141</v>
      </c>
      <c r="C40" s="34" t="s">
        <v>142</v>
      </c>
      <c r="D40" s="36">
        <v>66100</v>
      </c>
      <c r="E40" s="36">
        <v>6000</v>
      </c>
      <c r="F40" s="32">
        <v>1000</v>
      </c>
      <c r="G40" s="32">
        <v>1800</v>
      </c>
      <c r="H40" s="28">
        <f t="shared" si="0"/>
        <v>0.3</v>
      </c>
      <c r="I40" s="28">
        <f t="shared" si="1"/>
        <v>-0.033333</v>
      </c>
      <c r="J40" s="64" t="s">
        <v>143</v>
      </c>
      <c r="K40" s="64"/>
      <c r="L40" s="65" t="s">
        <v>140</v>
      </c>
      <c r="M40" s="74" t="s">
        <v>26</v>
      </c>
      <c r="N40" s="36" t="s">
        <v>131</v>
      </c>
    </row>
    <row r="41" spans="1:14" s="3" customFormat="1" ht="100.5" customHeight="1">
      <c r="A41" s="32">
        <v>6</v>
      </c>
      <c r="B41" s="40" t="s">
        <v>144</v>
      </c>
      <c r="C41" s="50" t="s">
        <v>145</v>
      </c>
      <c r="D41" s="51">
        <v>3000</v>
      </c>
      <c r="E41" s="36">
        <v>1500</v>
      </c>
      <c r="F41" s="32">
        <v>250</v>
      </c>
      <c r="G41" s="32">
        <v>700</v>
      </c>
      <c r="H41" s="28">
        <f t="shared" si="0"/>
        <v>0.4666666666666667</v>
      </c>
      <c r="I41" s="28">
        <f t="shared" si="1"/>
        <v>0.13333366666666668</v>
      </c>
      <c r="J41" s="64" t="s">
        <v>146</v>
      </c>
      <c r="K41" s="64"/>
      <c r="L41" s="67" t="s">
        <v>147</v>
      </c>
      <c r="M41" s="46" t="s">
        <v>148</v>
      </c>
      <c r="N41" s="37"/>
    </row>
    <row r="42" spans="1:14" s="3" customFormat="1" ht="48" customHeight="1">
      <c r="A42" s="32">
        <v>7</v>
      </c>
      <c r="B42" s="34" t="s">
        <v>149</v>
      </c>
      <c r="C42" s="34" t="s">
        <v>150</v>
      </c>
      <c r="D42" s="36">
        <v>8600</v>
      </c>
      <c r="E42" s="36">
        <v>2000</v>
      </c>
      <c r="F42" s="32">
        <v>300</v>
      </c>
      <c r="G42" s="32">
        <v>800</v>
      </c>
      <c r="H42" s="28">
        <f t="shared" si="0"/>
        <v>0.4</v>
      </c>
      <c r="I42" s="28">
        <f t="shared" si="1"/>
        <v>0.06666700000000003</v>
      </c>
      <c r="J42" s="64" t="s">
        <v>151</v>
      </c>
      <c r="K42" s="64"/>
      <c r="L42" s="34" t="s">
        <v>152</v>
      </c>
      <c r="M42" s="32" t="s">
        <v>148</v>
      </c>
      <c r="N42" s="37"/>
    </row>
    <row r="43" spans="1:14" s="3" customFormat="1" ht="90" customHeight="1">
      <c r="A43" s="32">
        <v>8</v>
      </c>
      <c r="B43" s="33" t="s">
        <v>153</v>
      </c>
      <c r="C43" s="33" t="s">
        <v>154</v>
      </c>
      <c r="D43" s="32">
        <v>25000</v>
      </c>
      <c r="E43" s="32">
        <v>5000</v>
      </c>
      <c r="F43" s="32">
        <v>500</v>
      </c>
      <c r="G43" s="32">
        <v>2000</v>
      </c>
      <c r="H43" s="28">
        <f t="shared" si="0"/>
        <v>0.4</v>
      </c>
      <c r="I43" s="28">
        <f t="shared" si="1"/>
        <v>0.06666700000000003</v>
      </c>
      <c r="J43" s="64" t="s">
        <v>155</v>
      </c>
      <c r="K43" s="64" t="s">
        <v>852</v>
      </c>
      <c r="L43" s="34" t="s">
        <v>156</v>
      </c>
      <c r="M43" s="46" t="s">
        <v>157</v>
      </c>
      <c r="N43" s="37"/>
    </row>
    <row r="44" spans="1:14" s="3" customFormat="1" ht="93.75" customHeight="1">
      <c r="A44" s="32">
        <v>9</v>
      </c>
      <c r="B44" s="33" t="s">
        <v>158</v>
      </c>
      <c r="C44" s="33" t="s">
        <v>159</v>
      </c>
      <c r="D44" s="46">
        <v>58000</v>
      </c>
      <c r="E44" s="46">
        <v>13000</v>
      </c>
      <c r="F44" s="32">
        <v>1500</v>
      </c>
      <c r="G44" s="32">
        <v>4500</v>
      </c>
      <c r="H44" s="28">
        <f t="shared" si="0"/>
        <v>0.34615384615384615</v>
      </c>
      <c r="I44" s="28">
        <f t="shared" si="1"/>
        <v>0.012820846153846155</v>
      </c>
      <c r="J44" s="64" t="s">
        <v>155</v>
      </c>
      <c r="K44" s="64"/>
      <c r="L44" s="34" t="s">
        <v>156</v>
      </c>
      <c r="M44" s="46" t="s">
        <v>157</v>
      </c>
      <c r="N44" s="36"/>
    </row>
    <row r="45" spans="1:14" s="3" customFormat="1" ht="93.75" customHeight="1">
      <c r="A45" s="32">
        <v>10</v>
      </c>
      <c r="B45" s="34" t="s">
        <v>160</v>
      </c>
      <c r="C45" s="34" t="s">
        <v>161</v>
      </c>
      <c r="D45" s="36">
        <v>52000</v>
      </c>
      <c r="E45" s="36">
        <v>40000</v>
      </c>
      <c r="F45" s="32">
        <v>5000</v>
      </c>
      <c r="G45" s="32">
        <v>16000</v>
      </c>
      <c r="H45" s="28">
        <f t="shared" si="0"/>
        <v>0.4</v>
      </c>
      <c r="I45" s="28">
        <f t="shared" si="1"/>
        <v>0.06666700000000003</v>
      </c>
      <c r="J45" s="64" t="s">
        <v>162</v>
      </c>
      <c r="K45" s="64"/>
      <c r="L45" s="34" t="s">
        <v>156</v>
      </c>
      <c r="M45" s="46" t="s">
        <v>157</v>
      </c>
      <c r="N45" s="34"/>
    </row>
    <row r="46" spans="1:42" s="1" customFormat="1" ht="40.5" customHeight="1">
      <c r="A46" s="32">
        <v>11</v>
      </c>
      <c r="B46" s="34" t="s">
        <v>163</v>
      </c>
      <c r="C46" s="52" t="s">
        <v>164</v>
      </c>
      <c r="D46" s="36">
        <v>2500</v>
      </c>
      <c r="E46" s="36">
        <v>1500</v>
      </c>
      <c r="F46" s="32">
        <v>200</v>
      </c>
      <c r="G46" s="32">
        <v>750</v>
      </c>
      <c r="H46" s="28">
        <f t="shared" si="0"/>
        <v>0.5</v>
      </c>
      <c r="I46" s="28">
        <f t="shared" si="1"/>
        <v>0.166667</v>
      </c>
      <c r="J46" s="64" t="s">
        <v>165</v>
      </c>
      <c r="K46" s="64" t="s">
        <v>166</v>
      </c>
      <c r="L46" s="75" t="s">
        <v>167</v>
      </c>
      <c r="M46" s="46" t="s">
        <v>136</v>
      </c>
      <c r="N46" s="36"/>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row>
    <row r="47" spans="1:14" s="3" customFormat="1" ht="21" customHeight="1">
      <c r="A47" s="139" t="s">
        <v>168</v>
      </c>
      <c r="B47" s="139"/>
      <c r="C47" s="139"/>
      <c r="D47" s="30">
        <f>SUM(D48:D52)</f>
        <v>1095000</v>
      </c>
      <c r="E47" s="31">
        <f>SUM(E48:E52)</f>
        <v>35650</v>
      </c>
      <c r="F47" s="32">
        <f>SUM(F48:F52)</f>
        <v>76070</v>
      </c>
      <c r="G47" s="32">
        <f>SUM(G48:G52)</f>
        <v>77700</v>
      </c>
      <c r="H47" s="28">
        <f aca="true" t="shared" si="2" ref="H47:H101">G47/E47</f>
        <v>2.179523141654979</v>
      </c>
      <c r="I47" s="28">
        <f t="shared" si="1"/>
        <v>1.8461901416549789</v>
      </c>
      <c r="J47" s="60"/>
      <c r="K47" s="60"/>
      <c r="L47" s="72"/>
      <c r="M47" s="62"/>
      <c r="N47" s="61"/>
    </row>
    <row r="48" spans="1:14" s="3" customFormat="1" ht="66" customHeight="1">
      <c r="A48" s="53">
        <v>12</v>
      </c>
      <c r="B48" s="35" t="s">
        <v>169</v>
      </c>
      <c r="C48" s="35" t="s">
        <v>170</v>
      </c>
      <c r="D48" s="36">
        <v>650000</v>
      </c>
      <c r="E48" s="36">
        <v>30000</v>
      </c>
      <c r="F48" s="32">
        <v>75900</v>
      </c>
      <c r="G48" s="32">
        <v>75950</v>
      </c>
      <c r="H48" s="28">
        <f t="shared" si="2"/>
        <v>2.5316666666666667</v>
      </c>
      <c r="I48" s="28">
        <f t="shared" si="1"/>
        <v>2.1983336666666666</v>
      </c>
      <c r="J48" s="64" t="s">
        <v>171</v>
      </c>
      <c r="K48" s="64"/>
      <c r="L48" s="76" t="s">
        <v>853</v>
      </c>
      <c r="M48" s="36" t="s">
        <v>172</v>
      </c>
      <c r="N48" s="36" t="s">
        <v>173</v>
      </c>
    </row>
    <row r="49" spans="1:14" s="3" customFormat="1" ht="128.25" customHeight="1">
      <c r="A49" s="32">
        <v>13</v>
      </c>
      <c r="B49" s="35" t="s">
        <v>174</v>
      </c>
      <c r="C49" s="54" t="s">
        <v>175</v>
      </c>
      <c r="D49" s="46">
        <v>217000</v>
      </c>
      <c r="E49" s="37">
        <v>1150</v>
      </c>
      <c r="F49" s="32">
        <v>120</v>
      </c>
      <c r="G49" s="32">
        <v>400</v>
      </c>
      <c r="H49" s="28">
        <f t="shared" si="2"/>
        <v>0.34782608695652173</v>
      </c>
      <c r="I49" s="28">
        <f t="shared" si="1"/>
        <v>0.014493086956521739</v>
      </c>
      <c r="J49" s="64" t="s">
        <v>176</v>
      </c>
      <c r="K49" s="64"/>
      <c r="L49" s="67" t="s">
        <v>140</v>
      </c>
      <c r="M49" s="46" t="s">
        <v>26</v>
      </c>
      <c r="N49" s="36" t="s">
        <v>177</v>
      </c>
    </row>
    <row r="50" spans="1:14" s="3" customFormat="1" ht="38.25" customHeight="1">
      <c r="A50" s="32">
        <v>14</v>
      </c>
      <c r="B50" s="55" t="s">
        <v>178</v>
      </c>
      <c r="C50" s="56" t="s">
        <v>179</v>
      </c>
      <c r="D50" s="57">
        <v>20000</v>
      </c>
      <c r="E50" s="57">
        <v>1000</v>
      </c>
      <c r="F50" s="32">
        <v>50</v>
      </c>
      <c r="G50" s="32">
        <v>350</v>
      </c>
      <c r="H50" s="28">
        <f t="shared" si="2"/>
        <v>0.35</v>
      </c>
      <c r="I50" s="28">
        <f t="shared" si="1"/>
        <v>0.016666999999999987</v>
      </c>
      <c r="J50" s="64" t="s">
        <v>180</v>
      </c>
      <c r="K50" s="64"/>
      <c r="L50" s="67" t="s">
        <v>140</v>
      </c>
      <c r="M50" s="46" t="s">
        <v>181</v>
      </c>
      <c r="N50" s="37"/>
    </row>
    <row r="51" spans="1:14" s="3" customFormat="1" ht="93.75" customHeight="1">
      <c r="A51" s="32">
        <v>15</v>
      </c>
      <c r="B51" s="55" t="s">
        <v>182</v>
      </c>
      <c r="C51" s="58" t="s">
        <v>183</v>
      </c>
      <c r="D51" s="57">
        <v>200000</v>
      </c>
      <c r="E51" s="57">
        <v>1500</v>
      </c>
      <c r="F51" s="32">
        <v>0</v>
      </c>
      <c r="G51" s="32">
        <v>400</v>
      </c>
      <c r="H51" s="28">
        <f t="shared" si="2"/>
        <v>0.26666666666666666</v>
      </c>
      <c r="I51" s="28">
        <f t="shared" si="1"/>
        <v>-0.06666633333333333</v>
      </c>
      <c r="J51" s="64" t="s">
        <v>184</v>
      </c>
      <c r="K51" s="64"/>
      <c r="L51" s="67" t="s">
        <v>167</v>
      </c>
      <c r="M51" s="46" t="s">
        <v>148</v>
      </c>
      <c r="N51" s="37"/>
    </row>
    <row r="52" spans="1:14" s="3" customFormat="1" ht="36.75" customHeight="1">
      <c r="A52" s="32">
        <v>16</v>
      </c>
      <c r="B52" s="40" t="s">
        <v>185</v>
      </c>
      <c r="C52" s="50" t="s">
        <v>186</v>
      </c>
      <c r="D52" s="59">
        <v>8000</v>
      </c>
      <c r="E52" s="59">
        <v>2000</v>
      </c>
      <c r="F52" s="32">
        <v>0</v>
      </c>
      <c r="G52" s="32">
        <v>600</v>
      </c>
      <c r="H52" s="28">
        <f t="shared" si="2"/>
        <v>0.3</v>
      </c>
      <c r="I52" s="28">
        <f t="shared" si="1"/>
        <v>-0.033333</v>
      </c>
      <c r="J52" s="64" t="s">
        <v>187</v>
      </c>
      <c r="K52" s="64"/>
      <c r="L52" s="67" t="s">
        <v>156</v>
      </c>
      <c r="M52" s="46" t="s">
        <v>157</v>
      </c>
      <c r="N52" s="36"/>
    </row>
    <row r="53" spans="1:14" s="3" customFormat="1" ht="18" customHeight="1">
      <c r="A53" s="139" t="s">
        <v>188</v>
      </c>
      <c r="B53" s="139"/>
      <c r="C53" s="139"/>
      <c r="D53" s="30">
        <f>D54+D69</f>
        <v>435243</v>
      </c>
      <c r="E53" s="31">
        <f>E54+E69</f>
        <v>157784</v>
      </c>
      <c r="F53" s="32">
        <f>F54+F69</f>
        <v>26010</v>
      </c>
      <c r="G53" s="32">
        <f>G54+G69</f>
        <v>61793</v>
      </c>
      <c r="H53" s="28">
        <f t="shared" si="2"/>
        <v>0.3916303300714901</v>
      </c>
      <c r="I53" s="28">
        <f t="shared" si="1"/>
        <v>0.05829733007149013</v>
      </c>
      <c r="J53" s="60"/>
      <c r="K53" s="60"/>
      <c r="L53" s="72"/>
      <c r="M53" s="62"/>
      <c r="N53" s="61"/>
    </row>
    <row r="54" spans="1:14" s="3" customFormat="1" ht="19.5" customHeight="1">
      <c r="A54" s="139" t="s">
        <v>189</v>
      </c>
      <c r="B54" s="139"/>
      <c r="C54" s="139"/>
      <c r="D54" s="30">
        <f>SUM(D55:D68)</f>
        <v>412766</v>
      </c>
      <c r="E54" s="31">
        <f>SUM(E55:E68)</f>
        <v>154584</v>
      </c>
      <c r="F54" s="32">
        <f>SUM(F55:F68)</f>
        <v>25582</v>
      </c>
      <c r="G54" s="32">
        <f>SUM(G55:G68)</f>
        <v>60519</v>
      </c>
      <c r="H54" s="28">
        <f t="shared" si="2"/>
        <v>0.3914958857320292</v>
      </c>
      <c r="I54" s="28">
        <f t="shared" si="1"/>
        <v>0.05816288573202921</v>
      </c>
      <c r="J54" s="60"/>
      <c r="K54" s="60"/>
      <c r="L54" s="72"/>
      <c r="M54" s="62"/>
      <c r="N54" s="61"/>
    </row>
    <row r="55" spans="1:14" s="3" customFormat="1" ht="104.25" customHeight="1">
      <c r="A55" s="32">
        <v>1</v>
      </c>
      <c r="B55" s="33" t="s">
        <v>33</v>
      </c>
      <c r="C55" s="33" t="s">
        <v>34</v>
      </c>
      <c r="D55" s="32">
        <v>30722</v>
      </c>
      <c r="E55" s="32">
        <v>19272</v>
      </c>
      <c r="F55" s="32">
        <v>2550</v>
      </c>
      <c r="G55" s="32">
        <v>7650</v>
      </c>
      <c r="H55" s="28">
        <f t="shared" si="2"/>
        <v>0.3969489414694894</v>
      </c>
      <c r="I55" s="28">
        <f t="shared" si="1"/>
        <v>0.0636159414694894</v>
      </c>
      <c r="J55" s="64" t="s">
        <v>35</v>
      </c>
      <c r="K55" s="64" t="s">
        <v>36</v>
      </c>
      <c r="L55" s="65" t="s">
        <v>37</v>
      </c>
      <c r="M55" s="32" t="s">
        <v>26</v>
      </c>
      <c r="N55" s="37"/>
    </row>
    <row r="56" spans="1:14" s="3" customFormat="1" ht="106.5" customHeight="1">
      <c r="A56" s="32">
        <v>2</v>
      </c>
      <c r="B56" s="33" t="s">
        <v>38</v>
      </c>
      <c r="C56" s="38" t="s">
        <v>846</v>
      </c>
      <c r="D56" s="32">
        <v>73158</v>
      </c>
      <c r="E56" s="32">
        <v>39312</v>
      </c>
      <c r="F56" s="32">
        <v>9500</v>
      </c>
      <c r="G56" s="32">
        <v>12300</v>
      </c>
      <c r="H56" s="28">
        <f t="shared" si="2"/>
        <v>0.3128815628815629</v>
      </c>
      <c r="I56" s="28">
        <f t="shared" si="1"/>
        <v>-0.02045143711843711</v>
      </c>
      <c r="J56" s="64" t="s">
        <v>39</v>
      </c>
      <c r="K56" s="64"/>
      <c r="L56" s="65" t="s">
        <v>847</v>
      </c>
      <c r="M56" s="32" t="s">
        <v>40</v>
      </c>
      <c r="N56" s="37" t="s">
        <v>27</v>
      </c>
    </row>
    <row r="57" spans="1:14" s="3" customFormat="1" ht="89.25" customHeight="1">
      <c r="A57" s="32">
        <v>3</v>
      </c>
      <c r="B57" s="35" t="s">
        <v>56</v>
      </c>
      <c r="C57" s="35" t="s">
        <v>57</v>
      </c>
      <c r="D57" s="36">
        <v>7493</v>
      </c>
      <c r="E57" s="36">
        <v>7000</v>
      </c>
      <c r="F57" s="32">
        <v>1200</v>
      </c>
      <c r="G57" s="32">
        <v>3050</v>
      </c>
      <c r="H57" s="28">
        <f t="shared" si="2"/>
        <v>0.4357142857142857</v>
      </c>
      <c r="I57" s="28">
        <f t="shared" si="1"/>
        <v>0.10238128571428573</v>
      </c>
      <c r="J57" s="64" t="s">
        <v>190</v>
      </c>
      <c r="K57" s="64"/>
      <c r="L57" s="35" t="s">
        <v>58</v>
      </c>
      <c r="M57" s="32" t="s">
        <v>32</v>
      </c>
      <c r="N57" s="37"/>
    </row>
    <row r="58" spans="1:14" s="3" customFormat="1" ht="73.5" customHeight="1">
      <c r="A58" s="32">
        <v>4</v>
      </c>
      <c r="B58" s="34" t="s">
        <v>191</v>
      </c>
      <c r="C58" s="34" t="s">
        <v>192</v>
      </c>
      <c r="D58" s="36">
        <v>35000</v>
      </c>
      <c r="E58" s="36">
        <v>5000</v>
      </c>
      <c r="F58" s="32">
        <v>587</v>
      </c>
      <c r="G58" s="32">
        <v>1287</v>
      </c>
      <c r="H58" s="28">
        <f t="shared" si="2"/>
        <v>0.2574</v>
      </c>
      <c r="I58" s="28">
        <f t="shared" si="1"/>
        <v>-0.07593299999999997</v>
      </c>
      <c r="J58" s="64" t="s">
        <v>193</v>
      </c>
      <c r="K58" s="64"/>
      <c r="L58" s="40" t="s">
        <v>194</v>
      </c>
      <c r="M58" s="32" t="s">
        <v>195</v>
      </c>
      <c r="N58" s="37" t="s">
        <v>131</v>
      </c>
    </row>
    <row r="59" spans="1:14" s="3" customFormat="1" ht="66" customHeight="1">
      <c r="A59" s="32">
        <v>5</v>
      </c>
      <c r="B59" s="34" t="s">
        <v>196</v>
      </c>
      <c r="C59" s="34" t="s">
        <v>197</v>
      </c>
      <c r="D59" s="36">
        <v>3500</v>
      </c>
      <c r="E59" s="36">
        <v>3500</v>
      </c>
      <c r="F59" s="32">
        <v>265</v>
      </c>
      <c r="G59" s="32">
        <v>1233</v>
      </c>
      <c r="H59" s="28">
        <f t="shared" si="2"/>
        <v>0.3522857142857143</v>
      </c>
      <c r="I59" s="28">
        <f t="shared" si="1"/>
        <v>0.018952714285714323</v>
      </c>
      <c r="J59" s="64" t="s">
        <v>198</v>
      </c>
      <c r="K59" s="64"/>
      <c r="L59" s="40" t="s">
        <v>194</v>
      </c>
      <c r="M59" s="32" t="s">
        <v>195</v>
      </c>
      <c r="N59" s="37"/>
    </row>
    <row r="60" spans="1:14" s="3" customFormat="1" ht="186.75" customHeight="1">
      <c r="A60" s="32">
        <v>6</v>
      </c>
      <c r="B60" s="42" t="s">
        <v>72</v>
      </c>
      <c r="C60" s="43" t="s">
        <v>849</v>
      </c>
      <c r="D60" s="41">
        <v>120893</v>
      </c>
      <c r="E60" s="41">
        <v>25000</v>
      </c>
      <c r="F60" s="32">
        <v>2052</v>
      </c>
      <c r="G60" s="32">
        <v>7262</v>
      </c>
      <c r="H60" s="28">
        <f t="shared" si="2"/>
        <v>0.29048</v>
      </c>
      <c r="I60" s="28">
        <f t="shared" si="1"/>
        <v>-0.042852999999999974</v>
      </c>
      <c r="J60" s="64" t="s">
        <v>73</v>
      </c>
      <c r="K60" s="64"/>
      <c r="L60" s="65" t="s">
        <v>74</v>
      </c>
      <c r="M60" s="46" t="s">
        <v>32</v>
      </c>
      <c r="N60" s="36"/>
    </row>
    <row r="61" spans="1:14" s="3" customFormat="1" ht="36" customHeight="1">
      <c r="A61" s="32">
        <v>7</v>
      </c>
      <c r="B61" s="34" t="s">
        <v>199</v>
      </c>
      <c r="C61" s="34" t="s">
        <v>200</v>
      </c>
      <c r="D61" s="36">
        <v>15000</v>
      </c>
      <c r="E61" s="36">
        <v>5000</v>
      </c>
      <c r="F61" s="32">
        <v>1521</v>
      </c>
      <c r="G61" s="32">
        <v>4025</v>
      </c>
      <c r="H61" s="28">
        <f t="shared" si="2"/>
        <v>0.805</v>
      </c>
      <c r="I61" s="28">
        <f t="shared" si="1"/>
        <v>0.47166700000000006</v>
      </c>
      <c r="J61" s="64" t="s">
        <v>201</v>
      </c>
      <c r="K61" s="64"/>
      <c r="L61" s="67" t="s">
        <v>202</v>
      </c>
      <c r="M61" s="32" t="s">
        <v>84</v>
      </c>
      <c r="N61" s="34"/>
    </row>
    <row r="62" spans="1:14" s="3" customFormat="1" ht="57.75" customHeight="1">
      <c r="A62" s="32">
        <v>8</v>
      </c>
      <c r="B62" s="35" t="s">
        <v>80</v>
      </c>
      <c r="C62" s="35" t="s">
        <v>203</v>
      </c>
      <c r="D62" s="46">
        <v>57000</v>
      </c>
      <c r="E62" s="46">
        <v>5500</v>
      </c>
      <c r="F62" s="32">
        <v>508</v>
      </c>
      <c r="G62" s="32">
        <v>1598</v>
      </c>
      <c r="H62" s="28">
        <f t="shared" si="2"/>
        <v>0.29054545454545455</v>
      </c>
      <c r="I62" s="28">
        <f t="shared" si="1"/>
        <v>-0.04278754545454544</v>
      </c>
      <c r="J62" s="64" t="s">
        <v>204</v>
      </c>
      <c r="K62" s="64"/>
      <c r="L62" s="67" t="s">
        <v>83</v>
      </c>
      <c r="M62" s="32" t="s">
        <v>84</v>
      </c>
      <c r="N62" s="36"/>
    </row>
    <row r="63" spans="1:14" s="3" customFormat="1" ht="108" customHeight="1">
      <c r="A63" s="32">
        <v>9</v>
      </c>
      <c r="B63" s="40" t="s">
        <v>205</v>
      </c>
      <c r="C63" s="40" t="s">
        <v>206</v>
      </c>
      <c r="D63" s="37">
        <v>25000</v>
      </c>
      <c r="E63" s="37">
        <v>15000</v>
      </c>
      <c r="F63" s="32">
        <v>2524</v>
      </c>
      <c r="G63" s="32">
        <v>7389</v>
      </c>
      <c r="H63" s="28">
        <f t="shared" si="2"/>
        <v>0.4926</v>
      </c>
      <c r="I63" s="28">
        <f t="shared" si="1"/>
        <v>0.159267</v>
      </c>
      <c r="J63" s="64" t="s">
        <v>850</v>
      </c>
      <c r="K63" s="64"/>
      <c r="L63" s="75" t="s">
        <v>207</v>
      </c>
      <c r="M63" s="32" t="s">
        <v>208</v>
      </c>
      <c r="N63" s="36"/>
    </row>
    <row r="64" spans="1:14" s="3" customFormat="1" ht="63.75" customHeight="1">
      <c r="A64" s="32">
        <v>10</v>
      </c>
      <c r="B64" s="33" t="s">
        <v>209</v>
      </c>
      <c r="C64" s="33" t="s">
        <v>210</v>
      </c>
      <c r="D64" s="27">
        <v>27000</v>
      </c>
      <c r="E64" s="27">
        <v>16000</v>
      </c>
      <c r="F64" s="32">
        <v>2047</v>
      </c>
      <c r="G64" s="32">
        <v>6629</v>
      </c>
      <c r="H64" s="28">
        <f t="shared" si="2"/>
        <v>0.4143125</v>
      </c>
      <c r="I64" s="28">
        <f t="shared" si="1"/>
        <v>0.08097949999999998</v>
      </c>
      <c r="J64" s="64" t="s">
        <v>851</v>
      </c>
      <c r="K64" s="64"/>
      <c r="L64" s="65" t="s">
        <v>211</v>
      </c>
      <c r="M64" s="32" t="s">
        <v>208</v>
      </c>
      <c r="N64" s="36"/>
    </row>
    <row r="65" spans="1:14" s="3" customFormat="1" ht="97.5" customHeight="1">
      <c r="A65" s="32">
        <v>11</v>
      </c>
      <c r="B65" s="33" t="s">
        <v>212</v>
      </c>
      <c r="C65" s="47" t="s">
        <v>213</v>
      </c>
      <c r="D65" s="37">
        <v>3500</v>
      </c>
      <c r="E65" s="36">
        <v>2000</v>
      </c>
      <c r="F65" s="32">
        <v>220</v>
      </c>
      <c r="G65" s="32">
        <v>782</v>
      </c>
      <c r="H65" s="28">
        <f t="shared" si="2"/>
        <v>0.391</v>
      </c>
      <c r="I65" s="28">
        <f t="shared" si="1"/>
        <v>0.057667000000000024</v>
      </c>
      <c r="J65" s="64" t="s">
        <v>214</v>
      </c>
      <c r="K65" s="64"/>
      <c r="L65" s="65" t="s">
        <v>215</v>
      </c>
      <c r="M65" s="32" t="s">
        <v>208</v>
      </c>
      <c r="N65" s="36"/>
    </row>
    <row r="66" spans="1:14" s="3" customFormat="1" ht="81" customHeight="1">
      <c r="A66" s="32">
        <v>12</v>
      </c>
      <c r="B66" s="50" t="s">
        <v>216</v>
      </c>
      <c r="C66" s="50" t="s">
        <v>217</v>
      </c>
      <c r="D66" s="59">
        <v>4000</v>
      </c>
      <c r="E66" s="59">
        <v>2500</v>
      </c>
      <c r="F66" s="32">
        <v>352</v>
      </c>
      <c r="G66" s="32">
        <v>1141</v>
      </c>
      <c r="H66" s="28">
        <f t="shared" si="2"/>
        <v>0.4564</v>
      </c>
      <c r="I66" s="28">
        <f t="shared" si="1"/>
        <v>0.12306699999999998</v>
      </c>
      <c r="J66" s="64" t="s">
        <v>218</v>
      </c>
      <c r="K66" s="64"/>
      <c r="L66" s="75" t="s">
        <v>207</v>
      </c>
      <c r="M66" s="32" t="s">
        <v>62</v>
      </c>
      <c r="N66" s="36"/>
    </row>
    <row r="67" spans="1:14" s="3" customFormat="1" ht="54.75" customHeight="1">
      <c r="A67" s="32">
        <v>13</v>
      </c>
      <c r="B67" s="34" t="s">
        <v>219</v>
      </c>
      <c r="C67" s="34" t="s">
        <v>220</v>
      </c>
      <c r="D67" s="36">
        <v>4000</v>
      </c>
      <c r="E67" s="36">
        <v>3000</v>
      </c>
      <c r="F67" s="32">
        <v>252</v>
      </c>
      <c r="G67" s="32">
        <v>1277</v>
      </c>
      <c r="H67" s="28">
        <f t="shared" si="2"/>
        <v>0.4256666666666667</v>
      </c>
      <c r="I67" s="28">
        <f t="shared" si="1"/>
        <v>0.0923336666666667</v>
      </c>
      <c r="J67" s="64" t="s">
        <v>221</v>
      </c>
      <c r="K67" s="64"/>
      <c r="L67" s="65" t="s">
        <v>222</v>
      </c>
      <c r="M67" s="32" t="s">
        <v>84</v>
      </c>
      <c r="N67" s="36"/>
    </row>
    <row r="68" spans="1:14" s="3" customFormat="1" ht="55.5" customHeight="1">
      <c r="A68" s="32">
        <v>14</v>
      </c>
      <c r="B68" s="34" t="s">
        <v>223</v>
      </c>
      <c r="C68" s="34" t="s">
        <v>224</v>
      </c>
      <c r="D68" s="36">
        <v>6500</v>
      </c>
      <c r="E68" s="36">
        <v>6500</v>
      </c>
      <c r="F68" s="32">
        <v>2004</v>
      </c>
      <c r="G68" s="32">
        <v>4896</v>
      </c>
      <c r="H68" s="28">
        <f t="shared" si="2"/>
        <v>0.7532307692307693</v>
      </c>
      <c r="I68" s="28">
        <f t="shared" si="1"/>
        <v>0.41989776923076927</v>
      </c>
      <c r="J68" s="64" t="s">
        <v>225</v>
      </c>
      <c r="K68" s="64"/>
      <c r="L68" s="40" t="s">
        <v>226</v>
      </c>
      <c r="M68" s="32" t="s">
        <v>195</v>
      </c>
      <c r="N68" s="36"/>
    </row>
    <row r="69" spans="1:14" s="4" customFormat="1" ht="20.25" customHeight="1">
      <c r="A69" s="139" t="s">
        <v>227</v>
      </c>
      <c r="B69" s="139"/>
      <c r="C69" s="139"/>
      <c r="D69" s="30">
        <f>SUM(D70:D72)</f>
        <v>22477</v>
      </c>
      <c r="E69" s="31">
        <f>SUM(E70:E72)</f>
        <v>3200</v>
      </c>
      <c r="F69" s="32">
        <f>SUM(F70:F72)</f>
        <v>428</v>
      </c>
      <c r="G69" s="32">
        <f>SUM(G70:G72)</f>
        <v>1274</v>
      </c>
      <c r="H69" s="28">
        <f t="shared" si="2"/>
        <v>0.398125</v>
      </c>
      <c r="I69" s="28">
        <f t="shared" si="1"/>
        <v>0.06479200000000002</v>
      </c>
      <c r="J69" s="60"/>
      <c r="K69" s="60"/>
      <c r="L69" s="72"/>
      <c r="M69" s="62"/>
      <c r="N69" s="61"/>
    </row>
    <row r="70" spans="1:14" s="4" customFormat="1" ht="44.25" customHeight="1">
      <c r="A70" s="32">
        <v>15</v>
      </c>
      <c r="B70" s="35" t="s">
        <v>228</v>
      </c>
      <c r="C70" s="48" t="s">
        <v>229</v>
      </c>
      <c r="D70" s="36">
        <v>3500</v>
      </c>
      <c r="E70" s="27">
        <v>1500</v>
      </c>
      <c r="F70" s="32">
        <v>250</v>
      </c>
      <c r="G70" s="32">
        <v>635</v>
      </c>
      <c r="H70" s="28">
        <f t="shared" si="2"/>
        <v>0.42333333333333334</v>
      </c>
      <c r="I70" s="28">
        <f t="shared" si="1"/>
        <v>0.09000033333333335</v>
      </c>
      <c r="J70" s="64" t="s">
        <v>230</v>
      </c>
      <c r="K70" s="64"/>
      <c r="L70" s="40" t="s">
        <v>231</v>
      </c>
      <c r="M70" s="32" t="s">
        <v>84</v>
      </c>
      <c r="N70" s="36"/>
    </row>
    <row r="71" spans="1:14" s="4" customFormat="1" ht="36" customHeight="1">
      <c r="A71" s="32">
        <v>16</v>
      </c>
      <c r="B71" s="50" t="s">
        <v>232</v>
      </c>
      <c r="C71" s="50" t="s">
        <v>233</v>
      </c>
      <c r="D71" s="59">
        <v>10000</v>
      </c>
      <c r="E71" s="59">
        <v>1500</v>
      </c>
      <c r="F71" s="32">
        <v>158</v>
      </c>
      <c r="G71" s="32">
        <v>563</v>
      </c>
      <c r="H71" s="28">
        <f t="shared" si="2"/>
        <v>0.37533333333333335</v>
      </c>
      <c r="I71" s="28">
        <f aca="true" t="shared" si="3" ref="I71:I134">H71-0.333333</f>
        <v>0.04200033333333336</v>
      </c>
      <c r="J71" s="64" t="s">
        <v>234</v>
      </c>
      <c r="K71" s="64"/>
      <c r="L71" s="50" t="s">
        <v>235</v>
      </c>
      <c r="M71" s="59" t="s">
        <v>195</v>
      </c>
      <c r="N71" s="73"/>
    </row>
    <row r="72" spans="1:14" s="4" customFormat="1" ht="87" customHeight="1">
      <c r="A72" s="32">
        <v>17</v>
      </c>
      <c r="B72" s="50" t="s">
        <v>236</v>
      </c>
      <c r="C72" s="77" t="s">
        <v>237</v>
      </c>
      <c r="D72" s="36">
        <v>8977</v>
      </c>
      <c r="E72" s="36">
        <v>200</v>
      </c>
      <c r="F72" s="32">
        <v>20</v>
      </c>
      <c r="G72" s="32">
        <v>76</v>
      </c>
      <c r="H72" s="28">
        <f t="shared" si="2"/>
        <v>0.38</v>
      </c>
      <c r="I72" s="28">
        <f t="shared" si="3"/>
        <v>0.046667000000000014</v>
      </c>
      <c r="J72" s="64" t="s">
        <v>238</v>
      </c>
      <c r="K72" s="64" t="s">
        <v>854</v>
      </c>
      <c r="L72" s="67" t="s">
        <v>239</v>
      </c>
      <c r="M72" s="36" t="s">
        <v>240</v>
      </c>
      <c r="N72" s="36"/>
    </row>
    <row r="73" spans="1:14" s="4" customFormat="1" ht="16.5" customHeight="1">
      <c r="A73" s="139" t="s">
        <v>241</v>
      </c>
      <c r="B73" s="139"/>
      <c r="C73" s="139"/>
      <c r="D73" s="30">
        <f>D74+D95</f>
        <v>760550</v>
      </c>
      <c r="E73" s="31">
        <f>E74+E95</f>
        <v>167400</v>
      </c>
      <c r="F73" s="32">
        <f>F74+F95</f>
        <v>18830</v>
      </c>
      <c r="G73" s="32">
        <f>G74+G95</f>
        <v>61615</v>
      </c>
      <c r="H73" s="28">
        <f t="shared" si="2"/>
        <v>0.3680704898446834</v>
      </c>
      <c r="I73" s="28">
        <f t="shared" si="3"/>
        <v>0.03473748984468339</v>
      </c>
      <c r="J73" s="60"/>
      <c r="K73" s="60"/>
      <c r="L73" s="72"/>
      <c r="M73" s="62"/>
      <c r="N73" s="61"/>
    </row>
    <row r="74" spans="1:42" s="1" customFormat="1" ht="18" customHeight="1">
      <c r="A74" s="139" t="s">
        <v>242</v>
      </c>
      <c r="B74" s="139"/>
      <c r="C74" s="139"/>
      <c r="D74" s="30">
        <f>SUM(D75:D94)</f>
        <v>608300</v>
      </c>
      <c r="E74" s="31">
        <f>SUM(E75:E94)</f>
        <v>148300</v>
      </c>
      <c r="F74" s="32">
        <f>SUM(F75:F94)</f>
        <v>17420</v>
      </c>
      <c r="G74" s="32">
        <f>SUM(G75:G94)</f>
        <v>56630</v>
      </c>
      <c r="H74" s="28">
        <f t="shared" si="2"/>
        <v>0.3818610923803102</v>
      </c>
      <c r="I74" s="28">
        <f t="shared" si="3"/>
        <v>0.048528092380310195</v>
      </c>
      <c r="J74" s="60"/>
      <c r="K74" s="60"/>
      <c r="L74" s="72"/>
      <c r="M74" s="62"/>
      <c r="N74" s="61"/>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row>
    <row r="75" spans="1:42" s="1" customFormat="1" ht="111.75" customHeight="1">
      <c r="A75" s="32">
        <v>1</v>
      </c>
      <c r="B75" s="38" t="s">
        <v>41</v>
      </c>
      <c r="C75" s="38" t="s">
        <v>42</v>
      </c>
      <c r="D75" s="37">
        <v>10000</v>
      </c>
      <c r="E75" s="37">
        <v>1500</v>
      </c>
      <c r="F75" s="32">
        <v>250</v>
      </c>
      <c r="G75" s="32">
        <v>660</v>
      </c>
      <c r="H75" s="28">
        <f t="shared" si="2"/>
        <v>0.44</v>
      </c>
      <c r="I75" s="28">
        <f t="shared" si="3"/>
        <v>0.10666700000000001</v>
      </c>
      <c r="J75" s="64" t="s">
        <v>43</v>
      </c>
      <c r="K75" s="64"/>
      <c r="L75" s="66" t="s">
        <v>44</v>
      </c>
      <c r="M75" s="32" t="s">
        <v>40</v>
      </c>
      <c r="N75" s="36"/>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row>
    <row r="76" spans="1:42" s="1" customFormat="1" ht="50.25" customHeight="1">
      <c r="A76" s="32">
        <v>2</v>
      </c>
      <c r="B76" s="78" t="s">
        <v>243</v>
      </c>
      <c r="C76" s="33" t="s">
        <v>244</v>
      </c>
      <c r="D76" s="32">
        <v>35000</v>
      </c>
      <c r="E76" s="32">
        <v>5000</v>
      </c>
      <c r="F76" s="32">
        <v>400</v>
      </c>
      <c r="G76" s="32">
        <v>1200</v>
      </c>
      <c r="H76" s="28">
        <f t="shared" si="2"/>
        <v>0.24</v>
      </c>
      <c r="I76" s="28">
        <f t="shared" si="3"/>
        <v>-0.093333</v>
      </c>
      <c r="J76" s="64" t="s">
        <v>245</v>
      </c>
      <c r="K76" s="64"/>
      <c r="L76" s="70" t="s">
        <v>246</v>
      </c>
      <c r="M76" s="46" t="s">
        <v>247</v>
      </c>
      <c r="N76" s="36"/>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row>
    <row r="77" spans="1:42" s="1" customFormat="1" ht="42.75" customHeight="1">
      <c r="A77" s="32">
        <v>3</v>
      </c>
      <c r="B77" s="78" t="s">
        <v>248</v>
      </c>
      <c r="C77" s="78" t="s">
        <v>249</v>
      </c>
      <c r="D77" s="59">
        <v>10000</v>
      </c>
      <c r="E77" s="59">
        <v>5000</v>
      </c>
      <c r="F77" s="32">
        <v>700</v>
      </c>
      <c r="G77" s="32">
        <v>2000</v>
      </c>
      <c r="H77" s="28">
        <f t="shared" si="2"/>
        <v>0.4</v>
      </c>
      <c r="I77" s="28">
        <f t="shared" si="3"/>
        <v>0.06666700000000003</v>
      </c>
      <c r="J77" s="64" t="s">
        <v>250</v>
      </c>
      <c r="K77" s="64"/>
      <c r="L77" s="34" t="s">
        <v>251</v>
      </c>
      <c r="M77" s="46" t="s">
        <v>247</v>
      </c>
      <c r="N77" s="34"/>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row>
    <row r="78" spans="1:42" s="1" customFormat="1" ht="40.5" customHeight="1">
      <c r="A78" s="32">
        <v>4</v>
      </c>
      <c r="B78" s="50" t="s">
        <v>252</v>
      </c>
      <c r="C78" s="50" t="s">
        <v>253</v>
      </c>
      <c r="D78" s="59">
        <v>20000</v>
      </c>
      <c r="E78" s="59">
        <v>10000</v>
      </c>
      <c r="F78" s="32">
        <v>1200</v>
      </c>
      <c r="G78" s="32">
        <v>3700</v>
      </c>
      <c r="H78" s="28">
        <f t="shared" si="2"/>
        <v>0.37</v>
      </c>
      <c r="I78" s="28">
        <f t="shared" si="3"/>
        <v>0.036667000000000005</v>
      </c>
      <c r="J78" s="64" t="s">
        <v>254</v>
      </c>
      <c r="K78" s="64"/>
      <c r="L78" s="34" t="s">
        <v>251</v>
      </c>
      <c r="M78" s="46" t="s">
        <v>247</v>
      </c>
      <c r="N78" s="36"/>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row>
    <row r="79" spans="1:42" s="1" customFormat="1" ht="36.75" customHeight="1">
      <c r="A79" s="32">
        <v>5</v>
      </c>
      <c r="B79" s="50" t="s">
        <v>255</v>
      </c>
      <c r="C79" s="50" t="s">
        <v>256</v>
      </c>
      <c r="D79" s="59">
        <v>10000</v>
      </c>
      <c r="E79" s="59">
        <v>4000</v>
      </c>
      <c r="F79" s="32">
        <v>500</v>
      </c>
      <c r="G79" s="32">
        <v>1500</v>
      </c>
      <c r="H79" s="28">
        <f t="shared" si="2"/>
        <v>0.375</v>
      </c>
      <c r="I79" s="28">
        <f t="shared" si="3"/>
        <v>0.04166700000000001</v>
      </c>
      <c r="J79" s="64" t="s">
        <v>257</v>
      </c>
      <c r="K79" s="64"/>
      <c r="L79" s="34" t="s">
        <v>258</v>
      </c>
      <c r="M79" s="46" t="s">
        <v>247</v>
      </c>
      <c r="N79" s="36"/>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row>
    <row r="80" spans="1:42" s="1" customFormat="1" ht="60.75" customHeight="1">
      <c r="A80" s="32">
        <v>6</v>
      </c>
      <c r="B80" s="50" t="s">
        <v>259</v>
      </c>
      <c r="C80" s="50" t="s">
        <v>260</v>
      </c>
      <c r="D80" s="59">
        <v>13000</v>
      </c>
      <c r="E80" s="59">
        <v>10000</v>
      </c>
      <c r="F80" s="32">
        <v>1000</v>
      </c>
      <c r="G80" s="32">
        <v>3500</v>
      </c>
      <c r="H80" s="28">
        <f t="shared" si="2"/>
        <v>0.35</v>
      </c>
      <c r="I80" s="28">
        <f t="shared" si="3"/>
        <v>0.016666999999999987</v>
      </c>
      <c r="J80" s="64" t="s">
        <v>254</v>
      </c>
      <c r="K80" s="64"/>
      <c r="L80" s="34" t="s">
        <v>258</v>
      </c>
      <c r="M80" s="46" t="s">
        <v>247</v>
      </c>
      <c r="N80" s="36"/>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row>
    <row r="81" spans="1:42" s="1" customFormat="1" ht="87.75" customHeight="1">
      <c r="A81" s="32">
        <v>7</v>
      </c>
      <c r="B81" s="50" t="s">
        <v>261</v>
      </c>
      <c r="C81" s="50" t="s">
        <v>262</v>
      </c>
      <c r="D81" s="59">
        <v>150000</v>
      </c>
      <c r="E81" s="59">
        <v>10000</v>
      </c>
      <c r="F81" s="32">
        <v>1200</v>
      </c>
      <c r="G81" s="32">
        <v>3700</v>
      </c>
      <c r="H81" s="28">
        <f t="shared" si="2"/>
        <v>0.37</v>
      </c>
      <c r="I81" s="28">
        <f t="shared" si="3"/>
        <v>0.036667000000000005</v>
      </c>
      <c r="J81" s="64" t="s">
        <v>250</v>
      </c>
      <c r="K81" s="64"/>
      <c r="L81" s="34" t="s">
        <v>263</v>
      </c>
      <c r="M81" s="46" t="s">
        <v>247</v>
      </c>
      <c r="N81" s="36"/>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row>
    <row r="82" spans="1:42" s="1" customFormat="1" ht="42" customHeight="1">
      <c r="A82" s="32">
        <v>8</v>
      </c>
      <c r="B82" s="50" t="s">
        <v>264</v>
      </c>
      <c r="C82" s="79" t="s">
        <v>265</v>
      </c>
      <c r="D82" s="59">
        <v>25000</v>
      </c>
      <c r="E82" s="59">
        <v>12000</v>
      </c>
      <c r="F82" s="32">
        <v>1300</v>
      </c>
      <c r="G82" s="32">
        <v>4300</v>
      </c>
      <c r="H82" s="28">
        <f t="shared" si="2"/>
        <v>0.35833333333333334</v>
      </c>
      <c r="I82" s="28">
        <f t="shared" si="3"/>
        <v>0.025000333333333347</v>
      </c>
      <c r="J82" s="64" t="s">
        <v>266</v>
      </c>
      <c r="K82" s="64"/>
      <c r="L82" s="34" t="s">
        <v>258</v>
      </c>
      <c r="M82" s="46" t="s">
        <v>247</v>
      </c>
      <c r="N82" s="36"/>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row>
    <row r="83" spans="1:42" s="1" customFormat="1" ht="51" customHeight="1">
      <c r="A83" s="32">
        <v>9</v>
      </c>
      <c r="B83" s="35" t="s">
        <v>267</v>
      </c>
      <c r="C83" s="35" t="s">
        <v>268</v>
      </c>
      <c r="D83" s="36">
        <v>8000</v>
      </c>
      <c r="E83" s="36">
        <v>2000</v>
      </c>
      <c r="F83" s="32">
        <v>200</v>
      </c>
      <c r="G83" s="32">
        <v>700</v>
      </c>
      <c r="H83" s="28">
        <f t="shared" si="2"/>
        <v>0.35</v>
      </c>
      <c r="I83" s="28">
        <f t="shared" si="3"/>
        <v>0.016666999999999987</v>
      </c>
      <c r="J83" s="64" t="s">
        <v>254</v>
      </c>
      <c r="K83" s="64"/>
      <c r="L83" s="40" t="s">
        <v>258</v>
      </c>
      <c r="M83" s="46" t="s">
        <v>247</v>
      </c>
      <c r="N83" s="91"/>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row>
    <row r="84" spans="1:42" s="1" customFormat="1" ht="46.5" customHeight="1">
      <c r="A84" s="32">
        <v>10</v>
      </c>
      <c r="B84" s="80" t="s">
        <v>269</v>
      </c>
      <c r="C84" s="43" t="s">
        <v>270</v>
      </c>
      <c r="D84" s="41">
        <v>3600</v>
      </c>
      <c r="E84" s="41">
        <v>1000</v>
      </c>
      <c r="F84" s="32">
        <v>100</v>
      </c>
      <c r="G84" s="32">
        <v>300</v>
      </c>
      <c r="H84" s="28">
        <f t="shared" si="2"/>
        <v>0.3</v>
      </c>
      <c r="I84" s="28">
        <f t="shared" si="3"/>
        <v>-0.033333</v>
      </c>
      <c r="J84" s="64" t="s">
        <v>271</v>
      </c>
      <c r="K84" s="64"/>
      <c r="L84" s="40" t="s">
        <v>272</v>
      </c>
      <c r="M84" s="46" t="s">
        <v>247</v>
      </c>
      <c r="N84" s="36"/>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row>
    <row r="85" spans="1:42" s="1" customFormat="1" ht="38.25" customHeight="1">
      <c r="A85" s="32">
        <v>11</v>
      </c>
      <c r="B85" s="80" t="s">
        <v>273</v>
      </c>
      <c r="C85" s="42" t="s">
        <v>274</v>
      </c>
      <c r="D85" s="41">
        <v>10000</v>
      </c>
      <c r="E85" s="41">
        <v>5000</v>
      </c>
      <c r="F85" s="32">
        <v>500</v>
      </c>
      <c r="G85" s="32">
        <v>1700</v>
      </c>
      <c r="H85" s="28">
        <f t="shared" si="2"/>
        <v>0.34</v>
      </c>
      <c r="I85" s="28">
        <f t="shared" si="3"/>
        <v>0.006667000000000034</v>
      </c>
      <c r="J85" s="64" t="s">
        <v>254</v>
      </c>
      <c r="K85" s="64"/>
      <c r="L85" s="34" t="s">
        <v>263</v>
      </c>
      <c r="M85" s="46" t="s">
        <v>247</v>
      </c>
      <c r="N85" s="36"/>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row>
    <row r="86" spans="1:42" s="1" customFormat="1" ht="42" customHeight="1">
      <c r="A86" s="32">
        <v>12</v>
      </c>
      <c r="B86" s="80" t="s">
        <v>275</v>
      </c>
      <c r="C86" s="42" t="s">
        <v>276</v>
      </c>
      <c r="D86" s="41">
        <v>10000</v>
      </c>
      <c r="E86" s="41">
        <v>5000</v>
      </c>
      <c r="F86" s="32">
        <v>500</v>
      </c>
      <c r="G86" s="32">
        <v>1800</v>
      </c>
      <c r="H86" s="28">
        <f t="shared" si="2"/>
        <v>0.36</v>
      </c>
      <c r="I86" s="28">
        <f t="shared" si="3"/>
        <v>0.026666999999999996</v>
      </c>
      <c r="J86" s="64" t="s">
        <v>277</v>
      </c>
      <c r="K86" s="64"/>
      <c r="L86" s="40" t="s">
        <v>258</v>
      </c>
      <c r="M86" s="46" t="s">
        <v>247</v>
      </c>
      <c r="N86" s="36"/>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row>
    <row r="87" spans="1:42" s="1" customFormat="1" ht="42.75" customHeight="1">
      <c r="A87" s="32">
        <v>13</v>
      </c>
      <c r="B87" s="40" t="s">
        <v>278</v>
      </c>
      <c r="C87" s="50" t="s">
        <v>279</v>
      </c>
      <c r="D87" s="59">
        <v>30000</v>
      </c>
      <c r="E87" s="59">
        <v>10000</v>
      </c>
      <c r="F87" s="32">
        <v>1000</v>
      </c>
      <c r="G87" s="32">
        <v>3500</v>
      </c>
      <c r="H87" s="28">
        <f t="shared" si="2"/>
        <v>0.35</v>
      </c>
      <c r="I87" s="28">
        <f t="shared" si="3"/>
        <v>0.016666999999999987</v>
      </c>
      <c r="J87" s="64" t="s">
        <v>254</v>
      </c>
      <c r="K87" s="64"/>
      <c r="L87" s="70" t="s">
        <v>280</v>
      </c>
      <c r="M87" s="46" t="s">
        <v>247</v>
      </c>
      <c r="N87" s="36"/>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row>
    <row r="88" spans="1:42" s="1" customFormat="1" ht="38.25" customHeight="1">
      <c r="A88" s="32">
        <v>14</v>
      </c>
      <c r="B88" s="35" t="s">
        <v>281</v>
      </c>
      <c r="C88" s="35" t="s">
        <v>282</v>
      </c>
      <c r="D88" s="46">
        <v>4500</v>
      </c>
      <c r="E88" s="46">
        <v>1000</v>
      </c>
      <c r="F88" s="32">
        <v>150</v>
      </c>
      <c r="G88" s="32">
        <v>350</v>
      </c>
      <c r="H88" s="28">
        <f t="shared" si="2"/>
        <v>0.35</v>
      </c>
      <c r="I88" s="28">
        <f t="shared" si="3"/>
        <v>0.016666999999999987</v>
      </c>
      <c r="J88" s="64" t="s">
        <v>250</v>
      </c>
      <c r="K88" s="64"/>
      <c r="L88" s="40" t="s">
        <v>258</v>
      </c>
      <c r="M88" s="46" t="s">
        <v>247</v>
      </c>
      <c r="N88" s="36"/>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row>
    <row r="89" spans="1:42" s="1" customFormat="1" ht="60" customHeight="1">
      <c r="A89" s="32">
        <v>15</v>
      </c>
      <c r="B89" s="40" t="s">
        <v>283</v>
      </c>
      <c r="C89" s="40" t="s">
        <v>284</v>
      </c>
      <c r="D89" s="37">
        <v>11000</v>
      </c>
      <c r="E89" s="81">
        <v>5000</v>
      </c>
      <c r="F89" s="32">
        <v>600</v>
      </c>
      <c r="G89" s="32">
        <v>2100</v>
      </c>
      <c r="H89" s="28">
        <f t="shared" si="2"/>
        <v>0.42</v>
      </c>
      <c r="I89" s="28">
        <f t="shared" si="3"/>
        <v>0.086667</v>
      </c>
      <c r="J89" s="64" t="s">
        <v>356</v>
      </c>
      <c r="K89" s="64"/>
      <c r="L89" s="33" t="s">
        <v>285</v>
      </c>
      <c r="M89" s="46" t="s">
        <v>247</v>
      </c>
      <c r="N89" s="36"/>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row>
    <row r="90" spans="1:14" s="4" customFormat="1" ht="69.75" customHeight="1">
      <c r="A90" s="32">
        <v>16</v>
      </c>
      <c r="B90" s="40" t="s">
        <v>286</v>
      </c>
      <c r="C90" s="40" t="s">
        <v>287</v>
      </c>
      <c r="D90" s="37">
        <v>6200</v>
      </c>
      <c r="E90" s="82">
        <v>2800</v>
      </c>
      <c r="F90" s="32">
        <v>630</v>
      </c>
      <c r="G90" s="32">
        <v>1430</v>
      </c>
      <c r="H90" s="28">
        <f t="shared" si="2"/>
        <v>0.5107142857142857</v>
      </c>
      <c r="I90" s="28">
        <f t="shared" si="3"/>
        <v>0.17738128571428569</v>
      </c>
      <c r="J90" s="64" t="s">
        <v>360</v>
      </c>
      <c r="K90" s="64"/>
      <c r="L90" s="40" t="s">
        <v>288</v>
      </c>
      <c r="M90" s="46" t="s">
        <v>289</v>
      </c>
      <c r="N90" s="36"/>
    </row>
    <row r="91" spans="1:14" s="4" customFormat="1" ht="60">
      <c r="A91" s="32">
        <v>17</v>
      </c>
      <c r="B91" s="83" t="s">
        <v>290</v>
      </c>
      <c r="C91" s="84" t="s">
        <v>291</v>
      </c>
      <c r="D91" s="37">
        <v>180000</v>
      </c>
      <c r="E91" s="82">
        <v>26000</v>
      </c>
      <c r="F91" s="32">
        <v>3500</v>
      </c>
      <c r="G91" s="32">
        <v>11500</v>
      </c>
      <c r="H91" s="28">
        <f t="shared" si="2"/>
        <v>0.4423076923076923</v>
      </c>
      <c r="I91" s="28">
        <f t="shared" si="3"/>
        <v>0.1089746923076923</v>
      </c>
      <c r="J91" s="64" t="s">
        <v>361</v>
      </c>
      <c r="K91" s="64"/>
      <c r="L91" s="35" t="s">
        <v>292</v>
      </c>
      <c r="M91" s="46" t="s">
        <v>289</v>
      </c>
      <c r="N91" s="36"/>
    </row>
    <row r="92" spans="1:14" s="4" customFormat="1" ht="71.25" customHeight="1">
      <c r="A92" s="32">
        <v>18</v>
      </c>
      <c r="B92" s="33" t="s">
        <v>293</v>
      </c>
      <c r="C92" s="68" t="s">
        <v>294</v>
      </c>
      <c r="D92" s="37">
        <v>10000</v>
      </c>
      <c r="E92" s="82">
        <v>5000</v>
      </c>
      <c r="F92" s="32">
        <v>500</v>
      </c>
      <c r="G92" s="32">
        <v>1800</v>
      </c>
      <c r="H92" s="28">
        <f t="shared" si="2"/>
        <v>0.36</v>
      </c>
      <c r="I92" s="28">
        <f t="shared" si="3"/>
        <v>0.026666999999999996</v>
      </c>
      <c r="J92" s="64" t="s">
        <v>362</v>
      </c>
      <c r="K92" s="64"/>
      <c r="L92" s="40" t="s">
        <v>296</v>
      </c>
      <c r="M92" s="46" t="s">
        <v>289</v>
      </c>
      <c r="N92" s="36"/>
    </row>
    <row r="93" spans="1:14" s="4" customFormat="1" ht="52.5" customHeight="1">
      <c r="A93" s="32">
        <v>19</v>
      </c>
      <c r="B93" s="80" t="s">
        <v>297</v>
      </c>
      <c r="C93" s="42" t="s">
        <v>298</v>
      </c>
      <c r="D93" s="41">
        <v>12000</v>
      </c>
      <c r="E93" s="82">
        <v>3000</v>
      </c>
      <c r="F93" s="32">
        <v>200</v>
      </c>
      <c r="G93" s="32">
        <v>900</v>
      </c>
      <c r="H93" s="28">
        <f t="shared" si="2"/>
        <v>0.3</v>
      </c>
      <c r="I93" s="28">
        <f t="shared" si="3"/>
        <v>-0.033333</v>
      </c>
      <c r="J93" s="64" t="s">
        <v>299</v>
      </c>
      <c r="K93" s="64"/>
      <c r="L93" s="65" t="s">
        <v>300</v>
      </c>
      <c r="M93" s="46" t="s">
        <v>247</v>
      </c>
      <c r="N93" s="36"/>
    </row>
    <row r="94" spans="1:14" s="4" customFormat="1" ht="30.75" customHeight="1">
      <c r="A94" s="32">
        <v>20</v>
      </c>
      <c r="B94" s="35" t="s">
        <v>301</v>
      </c>
      <c r="C94" s="35" t="s">
        <v>302</v>
      </c>
      <c r="D94" s="46">
        <v>50000</v>
      </c>
      <c r="E94" s="82">
        <v>25000</v>
      </c>
      <c r="F94" s="32">
        <v>2990</v>
      </c>
      <c r="G94" s="32">
        <v>9990</v>
      </c>
      <c r="H94" s="28">
        <f t="shared" si="2"/>
        <v>0.3996</v>
      </c>
      <c r="I94" s="28">
        <f t="shared" si="3"/>
        <v>0.06626700000000002</v>
      </c>
      <c r="J94" s="64" t="s">
        <v>303</v>
      </c>
      <c r="K94" s="64"/>
      <c r="L94" s="69" t="s">
        <v>292</v>
      </c>
      <c r="M94" s="46" t="s">
        <v>289</v>
      </c>
      <c r="N94" s="36"/>
    </row>
    <row r="95" spans="1:14" s="4" customFormat="1" ht="20.25" customHeight="1">
      <c r="A95" s="139" t="s">
        <v>304</v>
      </c>
      <c r="B95" s="139"/>
      <c r="C95" s="139"/>
      <c r="D95" s="85">
        <f>SUM(D96:D101)</f>
        <v>152250</v>
      </c>
      <c r="E95" s="31">
        <f>SUM(E96:E101)</f>
        <v>19100</v>
      </c>
      <c r="F95" s="32">
        <f>SUM(F96:F101)</f>
        <v>1410</v>
      </c>
      <c r="G95" s="32">
        <f>SUM(G96:G101)</f>
        <v>4985</v>
      </c>
      <c r="H95" s="28">
        <f t="shared" si="2"/>
        <v>0.26099476439790575</v>
      </c>
      <c r="I95" s="28">
        <f t="shared" si="3"/>
        <v>-0.07233823560209424</v>
      </c>
      <c r="J95" s="60"/>
      <c r="K95" s="60"/>
      <c r="L95" s="72"/>
      <c r="M95" s="62"/>
      <c r="N95" s="61"/>
    </row>
    <row r="96" spans="1:14" s="5" customFormat="1" ht="83.25" customHeight="1">
      <c r="A96" s="46">
        <v>21</v>
      </c>
      <c r="B96" s="35" t="s">
        <v>305</v>
      </c>
      <c r="C96" s="35" t="s">
        <v>306</v>
      </c>
      <c r="D96" s="36">
        <v>9000</v>
      </c>
      <c r="E96" s="36">
        <v>1000</v>
      </c>
      <c r="F96" s="32">
        <v>100</v>
      </c>
      <c r="G96" s="32">
        <v>350</v>
      </c>
      <c r="H96" s="28">
        <f t="shared" si="2"/>
        <v>0.35</v>
      </c>
      <c r="I96" s="28">
        <f t="shared" si="3"/>
        <v>0.016666999999999987</v>
      </c>
      <c r="J96" s="64" t="s">
        <v>307</v>
      </c>
      <c r="K96" s="64"/>
      <c r="L96" s="67" t="s">
        <v>308</v>
      </c>
      <c r="M96" s="36" t="s">
        <v>309</v>
      </c>
      <c r="N96" s="35"/>
    </row>
    <row r="97" spans="1:14" s="4" customFormat="1" ht="36.75" customHeight="1">
      <c r="A97" s="46">
        <v>22</v>
      </c>
      <c r="B97" s="40" t="s">
        <v>310</v>
      </c>
      <c r="C97" s="50" t="s">
        <v>311</v>
      </c>
      <c r="D97" s="86">
        <v>25000</v>
      </c>
      <c r="E97" s="59">
        <v>8000</v>
      </c>
      <c r="F97" s="32">
        <v>400</v>
      </c>
      <c r="G97" s="32">
        <v>1400</v>
      </c>
      <c r="H97" s="28">
        <f t="shared" si="2"/>
        <v>0.175</v>
      </c>
      <c r="I97" s="28">
        <f t="shared" si="3"/>
        <v>-0.158333</v>
      </c>
      <c r="J97" s="64" t="s">
        <v>312</v>
      </c>
      <c r="K97" s="64"/>
      <c r="L97" s="34" t="s">
        <v>258</v>
      </c>
      <c r="M97" s="46" t="s">
        <v>247</v>
      </c>
      <c r="N97" s="36"/>
    </row>
    <row r="98" spans="1:42" s="1" customFormat="1" ht="42" customHeight="1">
      <c r="A98" s="46">
        <v>23</v>
      </c>
      <c r="B98" s="33" t="s">
        <v>313</v>
      </c>
      <c r="C98" s="33" t="s">
        <v>314</v>
      </c>
      <c r="D98" s="32">
        <v>10000</v>
      </c>
      <c r="E98" s="32">
        <v>1000</v>
      </c>
      <c r="F98" s="32">
        <v>100</v>
      </c>
      <c r="G98" s="32">
        <v>300</v>
      </c>
      <c r="H98" s="28">
        <f t="shared" si="2"/>
        <v>0.3</v>
      </c>
      <c r="I98" s="28">
        <f t="shared" si="3"/>
        <v>-0.033333</v>
      </c>
      <c r="J98" s="64" t="s">
        <v>295</v>
      </c>
      <c r="K98" s="64"/>
      <c r="L98" s="67" t="s">
        <v>251</v>
      </c>
      <c r="M98" s="46" t="s">
        <v>247</v>
      </c>
      <c r="N98" s="3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row>
    <row r="99" spans="1:42" s="1" customFormat="1" ht="64.5" customHeight="1">
      <c r="A99" s="46">
        <v>24</v>
      </c>
      <c r="B99" s="40" t="s">
        <v>315</v>
      </c>
      <c r="C99" s="50" t="s">
        <v>316</v>
      </c>
      <c r="D99" s="59">
        <v>100000</v>
      </c>
      <c r="E99" s="59">
        <v>8000</v>
      </c>
      <c r="F99" s="32">
        <v>700</v>
      </c>
      <c r="G99" s="32">
        <v>2700</v>
      </c>
      <c r="H99" s="28">
        <f t="shared" si="2"/>
        <v>0.3375</v>
      </c>
      <c r="I99" s="28">
        <f t="shared" si="3"/>
        <v>0.004167000000000032</v>
      </c>
      <c r="J99" s="64" t="s">
        <v>317</v>
      </c>
      <c r="K99" s="64"/>
      <c r="L99" s="67" t="s">
        <v>251</v>
      </c>
      <c r="M99" s="59" t="s">
        <v>98</v>
      </c>
      <c r="N99" s="50"/>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row>
    <row r="100" spans="1:42" s="1" customFormat="1" ht="48">
      <c r="A100" s="46">
        <v>25</v>
      </c>
      <c r="B100" s="33" t="s">
        <v>318</v>
      </c>
      <c r="C100" s="50" t="s">
        <v>319</v>
      </c>
      <c r="D100" s="37">
        <v>6000</v>
      </c>
      <c r="E100" s="37">
        <v>1000</v>
      </c>
      <c r="F100" s="32">
        <v>100</v>
      </c>
      <c r="G100" s="32">
        <v>200</v>
      </c>
      <c r="H100" s="28">
        <f t="shared" si="2"/>
        <v>0.2</v>
      </c>
      <c r="I100" s="28">
        <f t="shared" si="3"/>
        <v>-0.13333299999999998</v>
      </c>
      <c r="J100" s="64" t="s">
        <v>320</v>
      </c>
      <c r="K100" s="64"/>
      <c r="L100" s="67" t="s">
        <v>321</v>
      </c>
      <c r="M100" s="59" t="s">
        <v>98</v>
      </c>
      <c r="N100" s="36"/>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row>
    <row r="101" spans="1:42" s="1" customFormat="1" ht="40.5" customHeight="1">
      <c r="A101" s="46">
        <v>26</v>
      </c>
      <c r="B101" s="35" t="s">
        <v>322</v>
      </c>
      <c r="C101" s="34" t="s">
        <v>323</v>
      </c>
      <c r="D101" s="46">
        <v>2250</v>
      </c>
      <c r="E101" s="46">
        <v>100</v>
      </c>
      <c r="F101" s="32">
        <v>10</v>
      </c>
      <c r="G101" s="32">
        <v>35</v>
      </c>
      <c r="H101" s="28">
        <f t="shared" si="2"/>
        <v>0.35</v>
      </c>
      <c r="I101" s="28">
        <f t="shared" si="3"/>
        <v>0.016666999999999987</v>
      </c>
      <c r="J101" s="64" t="s">
        <v>324</v>
      </c>
      <c r="K101" s="64"/>
      <c r="L101" s="67" t="s">
        <v>251</v>
      </c>
      <c r="M101" s="59" t="s">
        <v>98</v>
      </c>
      <c r="N101" s="36"/>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row>
    <row r="102" spans="1:14" s="4" customFormat="1" ht="20.25" customHeight="1">
      <c r="A102" s="139" t="s">
        <v>325</v>
      </c>
      <c r="B102" s="139"/>
      <c r="C102" s="139"/>
      <c r="D102" s="30">
        <f>D103+D132</f>
        <v>1033600</v>
      </c>
      <c r="E102" s="31">
        <f>E103+E132</f>
        <v>332300</v>
      </c>
      <c r="F102" s="32">
        <f>F103+F132</f>
        <v>48510</v>
      </c>
      <c r="G102" s="32">
        <f>G103+G132</f>
        <v>136174</v>
      </c>
      <c r="H102" s="28">
        <f aca="true" t="shared" si="4" ref="H102:H148">G102/E102</f>
        <v>0.4097923563045441</v>
      </c>
      <c r="I102" s="28">
        <f t="shared" si="3"/>
        <v>0.07645935630454409</v>
      </c>
      <c r="J102" s="60"/>
      <c r="K102" s="60"/>
      <c r="L102" s="72"/>
      <c r="M102" s="62"/>
      <c r="N102" s="61"/>
    </row>
    <row r="103" spans="1:14" s="4" customFormat="1" ht="18" customHeight="1">
      <c r="A103" s="139" t="s">
        <v>326</v>
      </c>
      <c r="B103" s="139"/>
      <c r="C103" s="139"/>
      <c r="D103" s="30">
        <f>SUM(D104:D131)</f>
        <v>744600</v>
      </c>
      <c r="E103" s="31">
        <f>SUM(E104:E131)</f>
        <v>251300</v>
      </c>
      <c r="F103" s="32">
        <f>SUM(F104:F131)</f>
        <v>44650</v>
      </c>
      <c r="G103" s="32">
        <f>SUM(G104:G131)</f>
        <v>121624</v>
      </c>
      <c r="H103" s="28">
        <f t="shared" si="4"/>
        <v>0.4839793076004775</v>
      </c>
      <c r="I103" s="28">
        <f t="shared" si="3"/>
        <v>0.15064630760047754</v>
      </c>
      <c r="J103" s="60"/>
      <c r="K103" s="60"/>
      <c r="L103" s="72"/>
      <c r="M103" s="62"/>
      <c r="N103" s="61"/>
    </row>
    <row r="104" spans="1:14" s="4" customFormat="1" ht="96">
      <c r="A104" s="46">
        <v>1</v>
      </c>
      <c r="B104" s="42" t="s">
        <v>48</v>
      </c>
      <c r="C104" s="42" t="s">
        <v>49</v>
      </c>
      <c r="D104" s="41">
        <v>9800</v>
      </c>
      <c r="E104" s="41">
        <v>4000</v>
      </c>
      <c r="F104" s="32">
        <v>480</v>
      </c>
      <c r="G104" s="32">
        <v>2289</v>
      </c>
      <c r="H104" s="28">
        <f t="shared" si="4"/>
        <v>0.57225</v>
      </c>
      <c r="I104" s="28">
        <f t="shared" si="3"/>
        <v>0.23891700000000005</v>
      </c>
      <c r="J104" s="64" t="s">
        <v>50</v>
      </c>
      <c r="K104" s="64"/>
      <c r="L104" s="67" t="s">
        <v>856</v>
      </c>
      <c r="M104" s="32" t="s">
        <v>857</v>
      </c>
      <c r="N104" s="36"/>
    </row>
    <row r="105" spans="1:14" s="4" customFormat="1" ht="39.75" customHeight="1">
      <c r="A105" s="46">
        <v>2</v>
      </c>
      <c r="B105" s="78" t="s">
        <v>327</v>
      </c>
      <c r="C105" s="33" t="s">
        <v>328</v>
      </c>
      <c r="D105" s="32">
        <v>18000</v>
      </c>
      <c r="E105" s="32">
        <v>3500</v>
      </c>
      <c r="F105" s="32">
        <v>390</v>
      </c>
      <c r="G105" s="32">
        <v>1555</v>
      </c>
      <c r="H105" s="28">
        <f t="shared" si="4"/>
        <v>0.4442857142857143</v>
      </c>
      <c r="I105" s="28">
        <f t="shared" si="3"/>
        <v>0.1109527142857143</v>
      </c>
      <c r="J105" s="64" t="s">
        <v>329</v>
      </c>
      <c r="K105" s="64"/>
      <c r="L105" s="34" t="s">
        <v>858</v>
      </c>
      <c r="M105" s="46" t="s">
        <v>859</v>
      </c>
      <c r="N105" s="36"/>
    </row>
    <row r="106" spans="1:14" s="4" customFormat="1" ht="51.75" customHeight="1">
      <c r="A106" s="46">
        <v>3</v>
      </c>
      <c r="B106" s="33" t="s">
        <v>331</v>
      </c>
      <c r="C106" s="40" t="s">
        <v>332</v>
      </c>
      <c r="D106" s="37">
        <v>35600</v>
      </c>
      <c r="E106" s="37">
        <v>10600</v>
      </c>
      <c r="F106" s="32">
        <v>2380</v>
      </c>
      <c r="G106" s="32">
        <v>6500</v>
      </c>
      <c r="H106" s="28">
        <f t="shared" si="4"/>
        <v>0.6132075471698113</v>
      </c>
      <c r="I106" s="28">
        <f t="shared" si="3"/>
        <v>0.2798745471698113</v>
      </c>
      <c r="J106" s="64" t="s">
        <v>333</v>
      </c>
      <c r="K106" s="64"/>
      <c r="L106" s="33" t="s">
        <v>860</v>
      </c>
      <c r="M106" s="46" t="s">
        <v>859</v>
      </c>
      <c r="N106" s="37"/>
    </row>
    <row r="107" spans="1:14" s="4" customFormat="1" ht="42" customHeight="1">
      <c r="A107" s="46">
        <v>4</v>
      </c>
      <c r="B107" s="78" t="s">
        <v>334</v>
      </c>
      <c r="C107" s="33" t="s">
        <v>335</v>
      </c>
      <c r="D107" s="32">
        <v>25000</v>
      </c>
      <c r="E107" s="32">
        <v>4300</v>
      </c>
      <c r="F107" s="32">
        <v>1330</v>
      </c>
      <c r="G107" s="32">
        <v>3490</v>
      </c>
      <c r="H107" s="28">
        <f t="shared" si="4"/>
        <v>0.8116279069767441</v>
      </c>
      <c r="I107" s="28">
        <f t="shared" si="3"/>
        <v>0.47829490697674415</v>
      </c>
      <c r="J107" s="64" t="s">
        <v>336</v>
      </c>
      <c r="K107" s="64"/>
      <c r="L107" s="34" t="s">
        <v>861</v>
      </c>
      <c r="M107" s="46" t="s">
        <v>859</v>
      </c>
      <c r="N107" s="37"/>
    </row>
    <row r="108" spans="1:14" s="4" customFormat="1" ht="41.25" customHeight="1">
      <c r="A108" s="46">
        <v>5</v>
      </c>
      <c r="B108" s="78" t="s">
        <v>337</v>
      </c>
      <c r="C108" s="34" t="s">
        <v>338</v>
      </c>
      <c r="D108" s="36">
        <v>10000</v>
      </c>
      <c r="E108" s="32">
        <v>3800</v>
      </c>
      <c r="F108" s="32">
        <v>860</v>
      </c>
      <c r="G108" s="32">
        <v>2320</v>
      </c>
      <c r="H108" s="28">
        <f t="shared" si="4"/>
        <v>0.6105263157894737</v>
      </c>
      <c r="I108" s="28">
        <f t="shared" si="3"/>
        <v>0.2771933157894737</v>
      </c>
      <c r="J108" s="64" t="s">
        <v>339</v>
      </c>
      <c r="K108" s="64"/>
      <c r="L108" s="33" t="s">
        <v>862</v>
      </c>
      <c r="M108" s="46" t="s">
        <v>859</v>
      </c>
      <c r="N108" s="37"/>
    </row>
    <row r="109" spans="1:14" s="4" customFormat="1" ht="38.25" customHeight="1">
      <c r="A109" s="46">
        <v>6</v>
      </c>
      <c r="B109" s="87" t="s">
        <v>341</v>
      </c>
      <c r="C109" s="87" t="s">
        <v>342</v>
      </c>
      <c r="D109" s="88">
        <v>5800</v>
      </c>
      <c r="E109" s="88">
        <v>3200</v>
      </c>
      <c r="F109" s="32">
        <v>1250</v>
      </c>
      <c r="G109" s="32">
        <v>2630</v>
      </c>
      <c r="H109" s="28">
        <f t="shared" si="4"/>
        <v>0.821875</v>
      </c>
      <c r="I109" s="28">
        <f t="shared" si="3"/>
        <v>0.48854200000000003</v>
      </c>
      <c r="J109" s="64" t="s">
        <v>343</v>
      </c>
      <c r="K109" s="64"/>
      <c r="L109" s="33" t="s">
        <v>862</v>
      </c>
      <c r="M109" s="46" t="s">
        <v>863</v>
      </c>
      <c r="N109" s="37"/>
    </row>
    <row r="110" spans="1:14" s="4" customFormat="1" ht="41.25" customHeight="1">
      <c r="A110" s="46">
        <v>7</v>
      </c>
      <c r="B110" s="83" t="s">
        <v>344</v>
      </c>
      <c r="C110" s="84" t="s">
        <v>345</v>
      </c>
      <c r="D110" s="37">
        <v>6300</v>
      </c>
      <c r="E110" s="89">
        <v>3100</v>
      </c>
      <c r="F110" s="32">
        <v>1870</v>
      </c>
      <c r="G110" s="32">
        <v>3520</v>
      </c>
      <c r="H110" s="28">
        <f t="shared" si="4"/>
        <v>1.135483870967742</v>
      </c>
      <c r="I110" s="28">
        <f t="shared" si="3"/>
        <v>0.802150870967742</v>
      </c>
      <c r="J110" s="64" t="s">
        <v>343</v>
      </c>
      <c r="K110" s="64"/>
      <c r="L110" s="33" t="s">
        <v>864</v>
      </c>
      <c r="M110" s="46" t="s">
        <v>863</v>
      </c>
      <c r="N110" s="36"/>
    </row>
    <row r="111" spans="1:14" s="4" customFormat="1" ht="64.5" customHeight="1">
      <c r="A111" s="46">
        <v>8</v>
      </c>
      <c r="B111" s="33" t="s">
        <v>855</v>
      </c>
      <c r="C111" s="68" t="s">
        <v>347</v>
      </c>
      <c r="D111" s="37">
        <v>10000</v>
      </c>
      <c r="E111" s="37">
        <v>3000</v>
      </c>
      <c r="F111" s="32">
        <v>1280</v>
      </c>
      <c r="G111" s="32">
        <v>2630</v>
      </c>
      <c r="H111" s="28">
        <f t="shared" si="4"/>
        <v>0.8766666666666667</v>
      </c>
      <c r="I111" s="28">
        <f t="shared" si="3"/>
        <v>0.5433336666666667</v>
      </c>
      <c r="J111" s="64" t="s">
        <v>428</v>
      </c>
      <c r="K111" s="64"/>
      <c r="L111" s="78" t="s">
        <v>865</v>
      </c>
      <c r="M111" s="46" t="s">
        <v>859</v>
      </c>
      <c r="N111" s="36"/>
    </row>
    <row r="112" spans="1:14" s="4" customFormat="1" ht="63.75" customHeight="1">
      <c r="A112" s="46">
        <v>9</v>
      </c>
      <c r="B112" s="80" t="s">
        <v>349</v>
      </c>
      <c r="C112" s="42" t="s">
        <v>350</v>
      </c>
      <c r="D112" s="41">
        <v>2500</v>
      </c>
      <c r="E112" s="41">
        <v>2500</v>
      </c>
      <c r="F112" s="32">
        <v>500</v>
      </c>
      <c r="G112" s="32">
        <v>1220</v>
      </c>
      <c r="H112" s="28">
        <f t="shared" si="4"/>
        <v>0.488</v>
      </c>
      <c r="I112" s="28">
        <f t="shared" si="3"/>
        <v>0.154667</v>
      </c>
      <c r="J112" s="64" t="s">
        <v>446</v>
      </c>
      <c r="K112" s="64"/>
      <c r="L112" s="66" t="s">
        <v>866</v>
      </c>
      <c r="M112" s="46" t="s">
        <v>867</v>
      </c>
      <c r="N112" s="36"/>
    </row>
    <row r="113" spans="1:14" s="4" customFormat="1" ht="65.25" customHeight="1">
      <c r="A113" s="46">
        <v>10</v>
      </c>
      <c r="B113" s="35" t="s">
        <v>353</v>
      </c>
      <c r="C113" s="35" t="s">
        <v>354</v>
      </c>
      <c r="D113" s="46">
        <v>3000</v>
      </c>
      <c r="E113" s="46">
        <v>3000</v>
      </c>
      <c r="F113" s="32">
        <v>520</v>
      </c>
      <c r="G113" s="32">
        <v>1450</v>
      </c>
      <c r="H113" s="28">
        <f t="shared" si="4"/>
        <v>0.48333333333333334</v>
      </c>
      <c r="I113" s="28">
        <f t="shared" si="3"/>
        <v>0.15000033333333335</v>
      </c>
      <c r="J113" s="64" t="s">
        <v>459</v>
      </c>
      <c r="K113" s="64"/>
      <c r="L113" s="67" t="s">
        <v>868</v>
      </c>
      <c r="M113" s="46" t="s">
        <v>867</v>
      </c>
      <c r="N113" s="36"/>
    </row>
    <row r="114" spans="1:14" s="4" customFormat="1" ht="62.25" customHeight="1">
      <c r="A114" s="46">
        <v>11</v>
      </c>
      <c r="B114" s="33" t="s">
        <v>283</v>
      </c>
      <c r="C114" s="33" t="s">
        <v>284</v>
      </c>
      <c r="D114" s="37">
        <v>11000</v>
      </c>
      <c r="E114" s="37">
        <v>5000</v>
      </c>
      <c r="F114" s="32">
        <v>600</v>
      </c>
      <c r="G114" s="32">
        <v>2100</v>
      </c>
      <c r="H114" s="28">
        <f t="shared" si="4"/>
        <v>0.42</v>
      </c>
      <c r="I114" s="28">
        <f t="shared" si="3"/>
        <v>0.086667</v>
      </c>
      <c r="J114" s="64" t="s">
        <v>356</v>
      </c>
      <c r="K114" s="64"/>
      <c r="L114" s="33" t="s">
        <v>869</v>
      </c>
      <c r="M114" s="46" t="s">
        <v>870</v>
      </c>
      <c r="N114" s="36"/>
    </row>
    <row r="115" spans="1:14" s="4" customFormat="1" ht="44.25" customHeight="1">
      <c r="A115" s="46">
        <v>12</v>
      </c>
      <c r="B115" s="90" t="s">
        <v>357</v>
      </c>
      <c r="C115" s="90" t="s">
        <v>358</v>
      </c>
      <c r="D115" s="37">
        <v>30000</v>
      </c>
      <c r="E115" s="37">
        <v>22000</v>
      </c>
      <c r="F115" s="32">
        <v>3690</v>
      </c>
      <c r="G115" s="32">
        <v>10310</v>
      </c>
      <c r="H115" s="28">
        <f t="shared" si="4"/>
        <v>0.46863636363636363</v>
      </c>
      <c r="I115" s="28">
        <f t="shared" si="3"/>
        <v>0.13530336363636364</v>
      </c>
      <c r="J115" s="64" t="s">
        <v>359</v>
      </c>
      <c r="K115" s="64"/>
      <c r="L115" s="70" t="s">
        <v>871</v>
      </c>
      <c r="M115" s="46" t="s">
        <v>859</v>
      </c>
      <c r="N115" s="36"/>
    </row>
    <row r="116" spans="1:14" s="4" customFormat="1" ht="60">
      <c r="A116" s="46">
        <v>13</v>
      </c>
      <c r="B116" s="33" t="s">
        <v>286</v>
      </c>
      <c r="C116" s="33" t="s">
        <v>287</v>
      </c>
      <c r="D116" s="37">
        <v>6200</v>
      </c>
      <c r="E116" s="37">
        <v>2800</v>
      </c>
      <c r="F116" s="32">
        <v>630</v>
      </c>
      <c r="G116" s="32">
        <v>1430</v>
      </c>
      <c r="H116" s="28">
        <f t="shared" si="4"/>
        <v>0.5107142857142857</v>
      </c>
      <c r="I116" s="28">
        <f t="shared" si="3"/>
        <v>0.17738128571428569</v>
      </c>
      <c r="J116" s="64" t="s">
        <v>360</v>
      </c>
      <c r="K116" s="64"/>
      <c r="L116" s="40" t="s">
        <v>872</v>
      </c>
      <c r="M116" s="46" t="s">
        <v>863</v>
      </c>
      <c r="N116" s="36"/>
    </row>
    <row r="117" spans="1:14" s="4" customFormat="1" ht="64.5" customHeight="1">
      <c r="A117" s="46">
        <v>14</v>
      </c>
      <c r="B117" s="33" t="s">
        <v>290</v>
      </c>
      <c r="C117" s="33" t="s">
        <v>291</v>
      </c>
      <c r="D117" s="37">
        <v>180000</v>
      </c>
      <c r="E117" s="37">
        <v>26000</v>
      </c>
      <c r="F117" s="32">
        <v>3500</v>
      </c>
      <c r="G117" s="32">
        <v>11500</v>
      </c>
      <c r="H117" s="28">
        <f t="shared" si="4"/>
        <v>0.4423076923076923</v>
      </c>
      <c r="I117" s="28">
        <f t="shared" si="3"/>
        <v>0.1089746923076923</v>
      </c>
      <c r="J117" s="64" t="s">
        <v>361</v>
      </c>
      <c r="K117" s="64"/>
      <c r="L117" s="35" t="s">
        <v>873</v>
      </c>
      <c r="M117" s="46" t="s">
        <v>859</v>
      </c>
      <c r="N117" s="36"/>
    </row>
    <row r="118" spans="1:14" s="6" customFormat="1" ht="65.25" customHeight="1">
      <c r="A118" s="46">
        <v>15</v>
      </c>
      <c r="B118" s="33" t="s">
        <v>293</v>
      </c>
      <c r="C118" s="33" t="s">
        <v>294</v>
      </c>
      <c r="D118" s="37">
        <v>10000</v>
      </c>
      <c r="E118" s="37">
        <v>5000</v>
      </c>
      <c r="F118" s="32">
        <v>500</v>
      </c>
      <c r="G118" s="32">
        <v>1800</v>
      </c>
      <c r="H118" s="28">
        <f t="shared" si="4"/>
        <v>0.36</v>
      </c>
      <c r="I118" s="28">
        <f t="shared" si="3"/>
        <v>0.026666999999999996</v>
      </c>
      <c r="J118" s="64" t="s">
        <v>362</v>
      </c>
      <c r="K118" s="64"/>
      <c r="L118" s="40" t="s">
        <v>874</v>
      </c>
      <c r="M118" s="46" t="s">
        <v>859</v>
      </c>
      <c r="N118" s="36"/>
    </row>
    <row r="119" spans="1:14" s="4" customFormat="1" ht="39" customHeight="1">
      <c r="A119" s="46">
        <v>16</v>
      </c>
      <c r="B119" s="33" t="s">
        <v>363</v>
      </c>
      <c r="C119" s="33" t="s">
        <v>364</v>
      </c>
      <c r="D119" s="37">
        <v>48900</v>
      </c>
      <c r="E119" s="37">
        <v>12000</v>
      </c>
      <c r="F119" s="32">
        <v>1520</v>
      </c>
      <c r="G119" s="32">
        <v>5170</v>
      </c>
      <c r="H119" s="28">
        <f t="shared" si="4"/>
        <v>0.43083333333333335</v>
      </c>
      <c r="I119" s="28">
        <f t="shared" si="3"/>
        <v>0.09750033333333336</v>
      </c>
      <c r="J119" s="64" t="s">
        <v>365</v>
      </c>
      <c r="K119" s="64"/>
      <c r="L119" s="50" t="s">
        <v>875</v>
      </c>
      <c r="M119" s="46" t="s">
        <v>859</v>
      </c>
      <c r="N119" s="36"/>
    </row>
    <row r="120" spans="1:14" s="4" customFormat="1" ht="43.5" customHeight="1">
      <c r="A120" s="46">
        <v>17</v>
      </c>
      <c r="B120" s="33" t="s">
        <v>366</v>
      </c>
      <c r="C120" s="33" t="s">
        <v>367</v>
      </c>
      <c r="D120" s="37">
        <v>45000</v>
      </c>
      <c r="E120" s="37">
        <v>25000</v>
      </c>
      <c r="F120" s="32">
        <v>3260</v>
      </c>
      <c r="G120" s="32">
        <v>9490</v>
      </c>
      <c r="H120" s="28">
        <f t="shared" si="4"/>
        <v>0.3796</v>
      </c>
      <c r="I120" s="28">
        <f t="shared" si="3"/>
        <v>0.046267</v>
      </c>
      <c r="J120" s="64" t="s">
        <v>368</v>
      </c>
      <c r="K120" s="64"/>
      <c r="L120" s="50" t="s">
        <v>875</v>
      </c>
      <c r="M120" s="46" t="s">
        <v>876</v>
      </c>
      <c r="N120" s="36"/>
    </row>
    <row r="121" spans="1:14" s="4" customFormat="1" ht="42" customHeight="1">
      <c r="A121" s="46">
        <v>18</v>
      </c>
      <c r="B121" s="33" t="s">
        <v>369</v>
      </c>
      <c r="C121" s="33" t="s">
        <v>370</v>
      </c>
      <c r="D121" s="37">
        <v>21000</v>
      </c>
      <c r="E121" s="37">
        <v>4500</v>
      </c>
      <c r="F121" s="32">
        <v>1830</v>
      </c>
      <c r="G121" s="32">
        <v>3090</v>
      </c>
      <c r="H121" s="28">
        <f t="shared" si="4"/>
        <v>0.6866666666666666</v>
      </c>
      <c r="I121" s="28">
        <f t="shared" si="3"/>
        <v>0.35333366666666666</v>
      </c>
      <c r="J121" s="64" t="s">
        <v>371</v>
      </c>
      <c r="K121" s="64"/>
      <c r="L121" s="70" t="s">
        <v>871</v>
      </c>
      <c r="M121" s="46" t="s">
        <v>859</v>
      </c>
      <c r="N121" s="36"/>
    </row>
    <row r="122" spans="1:14" s="7" customFormat="1" ht="41.25" customHeight="1">
      <c r="A122" s="46">
        <v>19</v>
      </c>
      <c r="B122" s="40" t="s">
        <v>375</v>
      </c>
      <c r="C122" s="40" t="s">
        <v>376</v>
      </c>
      <c r="D122" s="37">
        <v>45000</v>
      </c>
      <c r="E122" s="37">
        <v>17000</v>
      </c>
      <c r="F122" s="32">
        <v>2310</v>
      </c>
      <c r="G122" s="32">
        <v>6430</v>
      </c>
      <c r="H122" s="28">
        <f t="shared" si="4"/>
        <v>0.37823529411764706</v>
      </c>
      <c r="I122" s="28">
        <f t="shared" si="3"/>
        <v>0.04490229411764707</v>
      </c>
      <c r="J122" s="64" t="s">
        <v>377</v>
      </c>
      <c r="K122" s="64"/>
      <c r="L122" s="33" t="s">
        <v>864</v>
      </c>
      <c r="M122" s="46" t="s">
        <v>859</v>
      </c>
      <c r="N122" s="36"/>
    </row>
    <row r="123" spans="1:14" s="7" customFormat="1" ht="39.75" customHeight="1">
      <c r="A123" s="46">
        <v>20</v>
      </c>
      <c r="B123" s="40" t="s">
        <v>378</v>
      </c>
      <c r="C123" s="40" t="s">
        <v>379</v>
      </c>
      <c r="D123" s="37">
        <v>68000</v>
      </c>
      <c r="E123" s="37">
        <v>23000</v>
      </c>
      <c r="F123" s="32">
        <v>3960</v>
      </c>
      <c r="G123" s="32">
        <v>10890</v>
      </c>
      <c r="H123" s="28">
        <f t="shared" si="4"/>
        <v>0.47347826086956524</v>
      </c>
      <c r="I123" s="28">
        <f t="shared" si="3"/>
        <v>0.14014526086956525</v>
      </c>
      <c r="J123" s="64" t="s">
        <v>380</v>
      </c>
      <c r="K123" s="64"/>
      <c r="L123" s="33" t="s">
        <v>864</v>
      </c>
      <c r="M123" s="46" t="s">
        <v>859</v>
      </c>
      <c r="N123" s="36"/>
    </row>
    <row r="124" spans="1:42" s="2" customFormat="1" ht="43.5" customHeight="1">
      <c r="A124" s="46">
        <v>21</v>
      </c>
      <c r="B124" s="33" t="s">
        <v>381</v>
      </c>
      <c r="C124" s="40" t="s">
        <v>382</v>
      </c>
      <c r="D124" s="37">
        <v>15000</v>
      </c>
      <c r="E124" s="37">
        <v>5900</v>
      </c>
      <c r="F124" s="32">
        <v>1220</v>
      </c>
      <c r="G124" s="32">
        <v>2840</v>
      </c>
      <c r="H124" s="28">
        <f t="shared" si="4"/>
        <v>0.48135593220338985</v>
      </c>
      <c r="I124" s="28">
        <f t="shared" si="3"/>
        <v>0.14802293220338986</v>
      </c>
      <c r="J124" s="64" t="s">
        <v>383</v>
      </c>
      <c r="K124" s="64"/>
      <c r="L124" s="34" t="s">
        <v>858</v>
      </c>
      <c r="M124" s="46" t="s">
        <v>859</v>
      </c>
      <c r="N124" s="36"/>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row>
    <row r="125" spans="1:42" s="1" customFormat="1" ht="39.75" customHeight="1">
      <c r="A125" s="46">
        <v>22</v>
      </c>
      <c r="B125" s="33" t="s">
        <v>384</v>
      </c>
      <c r="C125" s="75" t="s">
        <v>385</v>
      </c>
      <c r="D125" s="32">
        <v>10500</v>
      </c>
      <c r="E125" s="32">
        <v>3600</v>
      </c>
      <c r="F125" s="32">
        <v>1110</v>
      </c>
      <c r="G125" s="32">
        <v>2340</v>
      </c>
      <c r="H125" s="28">
        <f t="shared" si="4"/>
        <v>0.65</v>
      </c>
      <c r="I125" s="28">
        <f t="shared" si="3"/>
        <v>0.31666700000000003</v>
      </c>
      <c r="J125" s="64" t="s">
        <v>386</v>
      </c>
      <c r="K125" s="64"/>
      <c r="L125" s="40" t="s">
        <v>877</v>
      </c>
      <c r="M125" s="46" t="s">
        <v>859</v>
      </c>
      <c r="N125" s="36"/>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row>
    <row r="126" spans="1:14" s="4" customFormat="1" ht="42.75" customHeight="1">
      <c r="A126" s="46">
        <v>23</v>
      </c>
      <c r="B126" s="34" t="s">
        <v>387</v>
      </c>
      <c r="C126" s="34" t="s">
        <v>388</v>
      </c>
      <c r="D126" s="36">
        <v>13500</v>
      </c>
      <c r="E126" s="36">
        <v>3500</v>
      </c>
      <c r="F126" s="32">
        <v>620</v>
      </c>
      <c r="G126" s="32">
        <v>1750</v>
      </c>
      <c r="H126" s="28">
        <f t="shared" si="4"/>
        <v>0.5</v>
      </c>
      <c r="I126" s="28">
        <f t="shared" si="3"/>
        <v>0.166667</v>
      </c>
      <c r="J126" s="64" t="s">
        <v>389</v>
      </c>
      <c r="K126" s="64"/>
      <c r="L126" s="40" t="s">
        <v>878</v>
      </c>
      <c r="M126" s="46" t="s">
        <v>859</v>
      </c>
      <c r="N126" s="36"/>
    </row>
    <row r="127" spans="1:42" s="1" customFormat="1" ht="65.25" customHeight="1">
      <c r="A127" s="46">
        <v>24</v>
      </c>
      <c r="B127" s="33" t="s">
        <v>390</v>
      </c>
      <c r="C127" s="33" t="s">
        <v>391</v>
      </c>
      <c r="D127" s="37">
        <v>21600</v>
      </c>
      <c r="E127" s="37">
        <v>16500</v>
      </c>
      <c r="F127" s="32">
        <v>2820</v>
      </c>
      <c r="G127" s="32">
        <v>7070</v>
      </c>
      <c r="H127" s="28">
        <f t="shared" si="4"/>
        <v>0.42848484848484847</v>
      </c>
      <c r="I127" s="28">
        <f t="shared" si="3"/>
        <v>0.09515184848484848</v>
      </c>
      <c r="J127" s="64" t="s">
        <v>392</v>
      </c>
      <c r="K127" s="64"/>
      <c r="L127" s="40" t="s">
        <v>879</v>
      </c>
      <c r="M127" s="46" t="s">
        <v>859</v>
      </c>
      <c r="N127" s="36"/>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row>
    <row r="128" spans="1:42" s="1" customFormat="1" ht="90.75" customHeight="1">
      <c r="A128" s="46">
        <v>25</v>
      </c>
      <c r="B128" s="33" t="s">
        <v>394</v>
      </c>
      <c r="C128" s="33" t="s">
        <v>395</v>
      </c>
      <c r="D128" s="32">
        <v>30000</v>
      </c>
      <c r="E128" s="32">
        <v>5900</v>
      </c>
      <c r="F128" s="32">
        <v>1000</v>
      </c>
      <c r="G128" s="32">
        <v>2820</v>
      </c>
      <c r="H128" s="28">
        <f t="shared" si="4"/>
        <v>0.47796610169491527</v>
      </c>
      <c r="I128" s="28">
        <f t="shared" si="3"/>
        <v>0.14463310169491528</v>
      </c>
      <c r="J128" s="64" t="s">
        <v>470</v>
      </c>
      <c r="K128" s="64"/>
      <c r="L128" s="67" t="s">
        <v>880</v>
      </c>
      <c r="M128" s="46" t="s">
        <v>859</v>
      </c>
      <c r="N128" s="36"/>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row>
    <row r="129" spans="1:42" s="1" customFormat="1" ht="86.25" customHeight="1">
      <c r="A129" s="46">
        <v>26</v>
      </c>
      <c r="B129" s="55" t="s">
        <v>396</v>
      </c>
      <c r="C129" s="92" t="s">
        <v>397</v>
      </c>
      <c r="D129" s="27">
        <v>8900</v>
      </c>
      <c r="E129" s="27">
        <v>3600</v>
      </c>
      <c r="F129" s="32">
        <v>1000</v>
      </c>
      <c r="G129" s="32">
        <v>2120</v>
      </c>
      <c r="H129" s="28">
        <f t="shared" si="4"/>
        <v>0.5888888888888889</v>
      </c>
      <c r="I129" s="28">
        <f t="shared" si="3"/>
        <v>0.2555558888888889</v>
      </c>
      <c r="J129" s="64" t="s">
        <v>471</v>
      </c>
      <c r="K129" s="64"/>
      <c r="L129" s="67" t="s">
        <v>880</v>
      </c>
      <c r="M129" s="46" t="s">
        <v>863</v>
      </c>
      <c r="N129" s="36"/>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row>
    <row r="130" spans="1:42" s="1" customFormat="1" ht="66" customHeight="1">
      <c r="A130" s="46">
        <v>27</v>
      </c>
      <c r="B130" s="34" t="s">
        <v>301</v>
      </c>
      <c r="C130" s="47" t="s">
        <v>302</v>
      </c>
      <c r="D130" s="32">
        <v>50000</v>
      </c>
      <c r="E130" s="32">
        <v>25000</v>
      </c>
      <c r="F130" s="32">
        <v>2990</v>
      </c>
      <c r="G130" s="32">
        <v>9990</v>
      </c>
      <c r="H130" s="28">
        <f>G130/E130</f>
        <v>0.3996</v>
      </c>
      <c r="I130" s="28">
        <f t="shared" si="3"/>
        <v>0.06626700000000002</v>
      </c>
      <c r="J130" s="64" t="s">
        <v>303</v>
      </c>
      <c r="K130" s="64"/>
      <c r="L130" s="69" t="s">
        <v>873</v>
      </c>
      <c r="M130" s="46" t="s">
        <v>859</v>
      </c>
      <c r="N130" s="36"/>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row>
    <row r="131" spans="1:42" s="1" customFormat="1" ht="42" customHeight="1">
      <c r="A131" s="46">
        <v>28</v>
      </c>
      <c r="B131" s="33" t="s">
        <v>372</v>
      </c>
      <c r="C131" s="33" t="s">
        <v>373</v>
      </c>
      <c r="D131" s="37">
        <v>4000</v>
      </c>
      <c r="E131" s="37">
        <v>4000</v>
      </c>
      <c r="F131" s="32">
        <v>1230</v>
      </c>
      <c r="G131" s="32">
        <v>2880</v>
      </c>
      <c r="H131" s="28">
        <f>G131/E131</f>
        <v>0.72</v>
      </c>
      <c r="I131" s="28">
        <f t="shared" si="3"/>
        <v>0.386667</v>
      </c>
      <c r="J131" s="64" t="s">
        <v>374</v>
      </c>
      <c r="K131" s="64"/>
      <c r="L131" s="40" t="s">
        <v>877</v>
      </c>
      <c r="M131" s="46" t="s">
        <v>859</v>
      </c>
      <c r="N131" s="36"/>
      <c r="O131" s="96"/>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row>
    <row r="132" spans="1:14" s="4" customFormat="1" ht="19.5" customHeight="1">
      <c r="A132" s="139" t="s">
        <v>398</v>
      </c>
      <c r="B132" s="139"/>
      <c r="C132" s="139"/>
      <c r="D132" s="30">
        <f>SUM(D133:D141)</f>
        <v>289000</v>
      </c>
      <c r="E132" s="31">
        <f>SUM(E133:E141)</f>
        <v>81000</v>
      </c>
      <c r="F132" s="32">
        <f>SUM(F133:F141)</f>
        <v>3860</v>
      </c>
      <c r="G132" s="32">
        <f>SUM(G133:G141)</f>
        <v>14550</v>
      </c>
      <c r="H132" s="28">
        <f t="shared" si="4"/>
        <v>0.17962962962962964</v>
      </c>
      <c r="I132" s="28">
        <f t="shared" si="3"/>
        <v>-0.15370337037037035</v>
      </c>
      <c r="J132" s="60"/>
      <c r="K132" s="60"/>
      <c r="L132" s="72"/>
      <c r="M132" s="62"/>
      <c r="N132" s="61"/>
    </row>
    <row r="133" spans="1:14" s="4" customFormat="1" ht="84">
      <c r="A133" s="46">
        <v>29</v>
      </c>
      <c r="B133" s="38" t="s">
        <v>104</v>
      </c>
      <c r="C133" s="38" t="s">
        <v>105</v>
      </c>
      <c r="D133" s="49">
        <v>45000</v>
      </c>
      <c r="E133" s="49">
        <v>2000</v>
      </c>
      <c r="F133" s="32">
        <v>350</v>
      </c>
      <c r="G133" s="32">
        <v>1420</v>
      </c>
      <c r="H133" s="28">
        <f t="shared" si="4"/>
        <v>0.71</v>
      </c>
      <c r="I133" s="28">
        <f t="shared" si="3"/>
        <v>0.376667</v>
      </c>
      <c r="J133" s="64" t="s">
        <v>399</v>
      </c>
      <c r="K133" s="64"/>
      <c r="L133" s="66" t="s">
        <v>107</v>
      </c>
      <c r="M133" s="46"/>
      <c r="N133" s="36"/>
    </row>
    <row r="134" spans="1:14" s="4" customFormat="1" ht="39.75" customHeight="1">
      <c r="A134" s="46">
        <v>30</v>
      </c>
      <c r="B134" s="83" t="s">
        <v>400</v>
      </c>
      <c r="C134" s="84" t="s">
        <v>401</v>
      </c>
      <c r="D134" s="37">
        <v>22500</v>
      </c>
      <c r="E134" s="89">
        <v>8000</v>
      </c>
      <c r="F134" s="32">
        <v>820</v>
      </c>
      <c r="G134" s="32">
        <v>5420</v>
      </c>
      <c r="H134" s="28">
        <f t="shared" si="4"/>
        <v>0.6775</v>
      </c>
      <c r="I134" s="28">
        <f t="shared" si="3"/>
        <v>0.344167</v>
      </c>
      <c r="J134" s="64" t="s">
        <v>402</v>
      </c>
      <c r="K134" s="64"/>
      <c r="L134" s="33" t="s">
        <v>340</v>
      </c>
      <c r="M134" s="46" t="s">
        <v>289</v>
      </c>
      <c r="N134" s="36"/>
    </row>
    <row r="135" spans="1:14" s="4" customFormat="1" ht="60" customHeight="1">
      <c r="A135" s="46">
        <v>31</v>
      </c>
      <c r="B135" s="33" t="s">
        <v>403</v>
      </c>
      <c r="C135" s="33" t="s">
        <v>404</v>
      </c>
      <c r="D135" s="32">
        <v>12000</v>
      </c>
      <c r="E135" s="32">
        <v>4000</v>
      </c>
      <c r="F135" s="32">
        <v>690</v>
      </c>
      <c r="G135" s="32">
        <v>1190</v>
      </c>
      <c r="H135" s="28">
        <f t="shared" si="4"/>
        <v>0.2975</v>
      </c>
      <c r="I135" s="28">
        <f aca="true" t="shared" si="5" ref="I135:I190">H135-0.333333</f>
        <v>-0.035833000000000004</v>
      </c>
      <c r="J135" s="64" t="s">
        <v>405</v>
      </c>
      <c r="K135" s="64"/>
      <c r="L135" s="50" t="s">
        <v>406</v>
      </c>
      <c r="M135" s="46" t="s">
        <v>352</v>
      </c>
      <c r="N135" s="36"/>
    </row>
    <row r="136" spans="1:14" s="4" customFormat="1" ht="38.25" customHeight="1">
      <c r="A136" s="46">
        <v>32</v>
      </c>
      <c r="B136" s="78" t="s">
        <v>407</v>
      </c>
      <c r="C136" s="78" t="s">
        <v>408</v>
      </c>
      <c r="D136" s="93">
        <v>145000</v>
      </c>
      <c r="E136" s="93">
        <v>45000</v>
      </c>
      <c r="F136" s="32">
        <v>200</v>
      </c>
      <c r="G136" s="32">
        <v>800</v>
      </c>
      <c r="H136" s="28">
        <f t="shared" si="4"/>
        <v>0.017777777777777778</v>
      </c>
      <c r="I136" s="28">
        <f t="shared" si="5"/>
        <v>-0.3155552222222222</v>
      </c>
      <c r="J136" s="64" t="s">
        <v>409</v>
      </c>
      <c r="K136" s="64"/>
      <c r="L136" s="34" t="s">
        <v>330</v>
      </c>
      <c r="M136" s="46" t="s">
        <v>289</v>
      </c>
      <c r="N136" s="37"/>
    </row>
    <row r="137" spans="1:14" s="4" customFormat="1" ht="57.75" customHeight="1">
      <c r="A137" s="46">
        <v>33</v>
      </c>
      <c r="B137" s="33" t="s">
        <v>410</v>
      </c>
      <c r="C137" s="33" t="s">
        <v>411</v>
      </c>
      <c r="D137" s="32">
        <v>12000</v>
      </c>
      <c r="E137" s="32">
        <v>3200</v>
      </c>
      <c r="F137" s="32">
        <v>720</v>
      </c>
      <c r="G137" s="32">
        <v>1860</v>
      </c>
      <c r="H137" s="28">
        <f t="shared" si="4"/>
        <v>0.58125</v>
      </c>
      <c r="I137" s="28">
        <f t="shared" si="5"/>
        <v>0.24791700000000005</v>
      </c>
      <c r="J137" s="64" t="s">
        <v>412</v>
      </c>
      <c r="K137" s="64"/>
      <c r="L137" s="69" t="s">
        <v>413</v>
      </c>
      <c r="M137" s="46" t="s">
        <v>289</v>
      </c>
      <c r="N137" s="36"/>
    </row>
    <row r="138" spans="1:14" s="4" customFormat="1" ht="53.25" customHeight="1">
      <c r="A138" s="46">
        <v>34</v>
      </c>
      <c r="B138" s="33" t="s">
        <v>414</v>
      </c>
      <c r="C138" s="33" t="s">
        <v>415</v>
      </c>
      <c r="D138" s="32">
        <v>15000</v>
      </c>
      <c r="E138" s="32">
        <v>3800</v>
      </c>
      <c r="F138" s="32">
        <v>360</v>
      </c>
      <c r="G138" s="32">
        <v>1180</v>
      </c>
      <c r="H138" s="28">
        <f t="shared" si="4"/>
        <v>0.3105263157894737</v>
      </c>
      <c r="I138" s="28">
        <f t="shared" si="5"/>
        <v>-0.022806684210526285</v>
      </c>
      <c r="J138" s="64" t="s">
        <v>416</v>
      </c>
      <c r="K138" s="64"/>
      <c r="L138" s="69" t="s">
        <v>413</v>
      </c>
      <c r="M138" s="46" t="s">
        <v>289</v>
      </c>
      <c r="N138" s="37"/>
    </row>
    <row r="139" spans="1:14" s="4" customFormat="1" ht="40.5" customHeight="1">
      <c r="A139" s="46">
        <v>35</v>
      </c>
      <c r="B139" s="33" t="s">
        <v>417</v>
      </c>
      <c r="C139" s="33" t="s">
        <v>418</v>
      </c>
      <c r="D139" s="32">
        <v>25000</v>
      </c>
      <c r="E139" s="32">
        <v>12000</v>
      </c>
      <c r="F139" s="32">
        <v>280</v>
      </c>
      <c r="G139" s="32">
        <v>1540</v>
      </c>
      <c r="H139" s="28">
        <f t="shared" si="4"/>
        <v>0.12833333333333333</v>
      </c>
      <c r="I139" s="28">
        <f t="shared" si="5"/>
        <v>-0.20499966666666666</v>
      </c>
      <c r="J139" s="64" t="s">
        <v>416</v>
      </c>
      <c r="K139" s="64"/>
      <c r="L139" s="34" t="s">
        <v>330</v>
      </c>
      <c r="M139" s="46" t="s">
        <v>289</v>
      </c>
      <c r="N139" s="36"/>
    </row>
    <row r="140" spans="1:42" s="1" customFormat="1" ht="44.25" customHeight="1">
      <c r="A140" s="46">
        <v>36</v>
      </c>
      <c r="B140" s="83" t="s">
        <v>419</v>
      </c>
      <c r="C140" s="84" t="s">
        <v>420</v>
      </c>
      <c r="D140" s="37">
        <v>2500</v>
      </c>
      <c r="E140" s="89">
        <v>2000</v>
      </c>
      <c r="F140" s="32">
        <v>260</v>
      </c>
      <c r="G140" s="32">
        <v>640</v>
      </c>
      <c r="H140" s="28">
        <f t="shared" si="4"/>
        <v>0.32</v>
      </c>
      <c r="I140" s="28">
        <f t="shared" si="5"/>
        <v>-0.013332999999999984</v>
      </c>
      <c r="J140" s="64" t="s">
        <v>409</v>
      </c>
      <c r="K140" s="64"/>
      <c r="L140" s="67" t="s">
        <v>421</v>
      </c>
      <c r="M140" s="46" t="s">
        <v>289</v>
      </c>
      <c r="N140" s="36"/>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row>
    <row r="141" spans="1:42" s="1" customFormat="1" ht="77.25" customHeight="1">
      <c r="A141" s="46">
        <v>37</v>
      </c>
      <c r="B141" s="33" t="s">
        <v>422</v>
      </c>
      <c r="C141" s="33" t="s">
        <v>423</v>
      </c>
      <c r="D141" s="37">
        <v>10000</v>
      </c>
      <c r="E141" s="37">
        <v>1000</v>
      </c>
      <c r="F141" s="32">
        <v>180</v>
      </c>
      <c r="G141" s="32">
        <v>500</v>
      </c>
      <c r="H141" s="28">
        <f t="shared" si="4"/>
        <v>0.5</v>
      </c>
      <c r="I141" s="28">
        <f t="shared" si="5"/>
        <v>0.166667</v>
      </c>
      <c r="J141" s="64" t="s">
        <v>409</v>
      </c>
      <c r="K141" s="64" t="s">
        <v>424</v>
      </c>
      <c r="L141" s="34" t="s">
        <v>425</v>
      </c>
      <c r="M141" s="37" t="s">
        <v>84</v>
      </c>
      <c r="N141" s="36"/>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row>
    <row r="142" spans="1:14" s="4" customFormat="1" ht="18" customHeight="1">
      <c r="A142" s="139" t="s">
        <v>426</v>
      </c>
      <c r="B142" s="139"/>
      <c r="C142" s="139"/>
      <c r="D142" s="30">
        <f>D143+D175</f>
        <v>700558</v>
      </c>
      <c r="E142" s="31">
        <f>E143+E175</f>
        <v>224212</v>
      </c>
      <c r="F142" s="32">
        <f>F143+F175</f>
        <v>41190</v>
      </c>
      <c r="G142" s="32">
        <f>G143+G175</f>
        <v>124420</v>
      </c>
      <c r="H142" s="28">
        <f t="shared" si="4"/>
        <v>0.5549212352594866</v>
      </c>
      <c r="I142" s="28">
        <f t="shared" si="5"/>
        <v>0.22158823525948657</v>
      </c>
      <c r="J142" s="60"/>
      <c r="K142" s="60"/>
      <c r="L142" s="72"/>
      <c r="M142" s="62"/>
      <c r="N142" s="61"/>
    </row>
    <row r="143" spans="1:14" s="4" customFormat="1" ht="18.75" customHeight="1">
      <c r="A143" s="139" t="s">
        <v>427</v>
      </c>
      <c r="B143" s="139"/>
      <c r="C143" s="139"/>
      <c r="D143" s="30">
        <f>SUM(D144:D174)</f>
        <v>431558</v>
      </c>
      <c r="E143" s="31">
        <f>SUM(E144:E174)</f>
        <v>208912</v>
      </c>
      <c r="F143" s="32">
        <f>SUM(F144:F174)</f>
        <v>38500</v>
      </c>
      <c r="G143" s="32">
        <f>SUM(G144:G174)</f>
        <v>116830</v>
      </c>
      <c r="H143" s="28">
        <f t="shared" si="4"/>
        <v>0.5592306808608409</v>
      </c>
      <c r="I143" s="28">
        <f t="shared" si="5"/>
        <v>0.22589768086084094</v>
      </c>
      <c r="J143" s="60"/>
      <c r="K143" s="60"/>
      <c r="L143" s="72"/>
      <c r="M143" s="62"/>
      <c r="N143" s="61"/>
    </row>
    <row r="144" spans="1:42" s="2" customFormat="1" ht="108.75" customHeight="1">
      <c r="A144" s="46">
        <v>1</v>
      </c>
      <c r="B144" s="33" t="s">
        <v>38</v>
      </c>
      <c r="C144" s="38" t="s">
        <v>846</v>
      </c>
      <c r="D144" s="32">
        <v>73158</v>
      </c>
      <c r="E144" s="32">
        <v>39312</v>
      </c>
      <c r="F144" s="32">
        <v>9500</v>
      </c>
      <c r="G144" s="32">
        <v>12300</v>
      </c>
      <c r="H144" s="28">
        <f t="shared" si="4"/>
        <v>0.3128815628815629</v>
      </c>
      <c r="I144" s="28">
        <f t="shared" si="5"/>
        <v>-0.02045143711843711</v>
      </c>
      <c r="J144" s="64" t="s">
        <v>39</v>
      </c>
      <c r="K144" s="64"/>
      <c r="L144" s="65" t="s">
        <v>847</v>
      </c>
      <c r="M144" s="32" t="s">
        <v>40</v>
      </c>
      <c r="N144" s="37" t="s">
        <v>27</v>
      </c>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row>
    <row r="145" spans="1:42" s="2" customFormat="1" ht="115.5" customHeight="1">
      <c r="A145" s="46">
        <v>2</v>
      </c>
      <c r="B145" s="33" t="s">
        <v>41</v>
      </c>
      <c r="C145" s="33" t="s">
        <v>42</v>
      </c>
      <c r="D145" s="32">
        <v>10000</v>
      </c>
      <c r="E145" s="32">
        <v>1500</v>
      </c>
      <c r="F145" s="32">
        <v>250</v>
      </c>
      <c r="G145" s="32">
        <v>660</v>
      </c>
      <c r="H145" s="28">
        <f t="shared" si="4"/>
        <v>0.44</v>
      </c>
      <c r="I145" s="28">
        <f t="shared" si="5"/>
        <v>0.10666700000000001</v>
      </c>
      <c r="J145" s="64" t="s">
        <v>43</v>
      </c>
      <c r="K145" s="64"/>
      <c r="L145" s="66" t="s">
        <v>44</v>
      </c>
      <c r="M145" s="32" t="s">
        <v>40</v>
      </c>
      <c r="N145" s="36"/>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row>
    <row r="146" spans="1:42" s="2" customFormat="1" ht="91.5" customHeight="1">
      <c r="A146" s="46">
        <v>3</v>
      </c>
      <c r="B146" s="33" t="s">
        <v>52</v>
      </c>
      <c r="C146" s="33" t="s">
        <v>53</v>
      </c>
      <c r="D146" s="32">
        <v>4500</v>
      </c>
      <c r="E146" s="32">
        <v>3000</v>
      </c>
      <c r="F146" s="32">
        <v>650</v>
      </c>
      <c r="G146" s="32">
        <v>1530</v>
      </c>
      <c r="H146" s="28">
        <f t="shared" si="4"/>
        <v>0.51</v>
      </c>
      <c r="I146" s="28">
        <f t="shared" si="5"/>
        <v>0.17666700000000002</v>
      </c>
      <c r="J146" s="64" t="s">
        <v>54</v>
      </c>
      <c r="K146" s="64"/>
      <c r="L146" s="67" t="s">
        <v>55</v>
      </c>
      <c r="M146" s="32" t="s">
        <v>26</v>
      </c>
      <c r="N146" s="36"/>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row>
    <row r="147" spans="1:42" s="2" customFormat="1" ht="66" customHeight="1">
      <c r="A147" s="46">
        <v>4</v>
      </c>
      <c r="B147" s="33" t="s">
        <v>346</v>
      </c>
      <c r="C147" s="33" t="s">
        <v>347</v>
      </c>
      <c r="D147" s="32">
        <v>10000</v>
      </c>
      <c r="E147" s="32">
        <v>3000</v>
      </c>
      <c r="F147" s="32">
        <v>1280</v>
      </c>
      <c r="G147" s="32">
        <v>2630</v>
      </c>
      <c r="H147" s="28">
        <f t="shared" si="4"/>
        <v>0.8766666666666667</v>
      </c>
      <c r="I147" s="28">
        <f t="shared" si="5"/>
        <v>0.5433336666666667</v>
      </c>
      <c r="J147" s="64" t="s">
        <v>428</v>
      </c>
      <c r="K147" s="64"/>
      <c r="L147" s="78" t="s">
        <v>348</v>
      </c>
      <c r="M147" s="78" t="s">
        <v>289</v>
      </c>
      <c r="N147" s="37"/>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row>
    <row r="148" spans="1:42" s="2" customFormat="1" ht="43.5" customHeight="1">
      <c r="A148" s="46">
        <v>5</v>
      </c>
      <c r="B148" s="33" t="s">
        <v>429</v>
      </c>
      <c r="C148" s="33" t="s">
        <v>430</v>
      </c>
      <c r="D148" s="32">
        <v>3500</v>
      </c>
      <c r="E148" s="32">
        <v>3500</v>
      </c>
      <c r="F148" s="32">
        <v>100</v>
      </c>
      <c r="G148" s="32">
        <v>3100</v>
      </c>
      <c r="H148" s="28">
        <f t="shared" si="4"/>
        <v>0.8857142857142857</v>
      </c>
      <c r="I148" s="28">
        <f t="shared" si="5"/>
        <v>0.5523812857142857</v>
      </c>
      <c r="J148" s="64" t="s">
        <v>431</v>
      </c>
      <c r="K148" s="64"/>
      <c r="L148" s="66" t="s">
        <v>432</v>
      </c>
      <c r="M148" s="78" t="s">
        <v>352</v>
      </c>
      <c r="N148" s="37"/>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row>
    <row r="149" spans="1:42" s="2" customFormat="1" ht="60">
      <c r="A149" s="46">
        <v>6</v>
      </c>
      <c r="B149" s="38" t="s">
        <v>433</v>
      </c>
      <c r="C149" s="38" t="s">
        <v>434</v>
      </c>
      <c r="D149" s="37">
        <v>7000</v>
      </c>
      <c r="E149" s="37">
        <v>7000</v>
      </c>
      <c r="F149" s="32">
        <v>0</v>
      </c>
      <c r="G149" s="32">
        <v>7000</v>
      </c>
      <c r="H149" s="28">
        <f aca="true" t="shared" si="6" ref="H149:H212">G149/E149</f>
        <v>1</v>
      </c>
      <c r="I149" s="28">
        <f t="shared" si="5"/>
        <v>0.666667</v>
      </c>
      <c r="J149" s="64" t="s">
        <v>435</v>
      </c>
      <c r="K149" s="64"/>
      <c r="L149" s="66" t="s">
        <v>432</v>
      </c>
      <c r="M149" s="78" t="s">
        <v>352</v>
      </c>
      <c r="N149" s="37"/>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row>
    <row r="150" spans="1:42" s="2" customFormat="1" ht="39.75" customHeight="1">
      <c r="A150" s="46">
        <v>7</v>
      </c>
      <c r="B150" s="42" t="s">
        <v>436</v>
      </c>
      <c r="C150" s="42" t="s">
        <v>437</v>
      </c>
      <c r="D150" s="41">
        <v>3000</v>
      </c>
      <c r="E150" s="41">
        <v>3000</v>
      </c>
      <c r="F150" s="32">
        <v>0</v>
      </c>
      <c r="G150" s="32">
        <v>3000</v>
      </c>
      <c r="H150" s="28">
        <f t="shared" si="6"/>
        <v>1</v>
      </c>
      <c r="I150" s="28">
        <f t="shared" si="5"/>
        <v>0.666667</v>
      </c>
      <c r="J150" s="64" t="s">
        <v>431</v>
      </c>
      <c r="K150" s="64"/>
      <c r="L150" s="66" t="s">
        <v>438</v>
      </c>
      <c r="M150" s="78" t="s">
        <v>352</v>
      </c>
      <c r="N150" s="37"/>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row>
    <row r="151" spans="1:42" s="2" customFormat="1" ht="36">
      <c r="A151" s="46">
        <v>8</v>
      </c>
      <c r="B151" s="33" t="s">
        <v>439</v>
      </c>
      <c r="C151" s="40" t="s">
        <v>440</v>
      </c>
      <c r="D151" s="37">
        <v>5000</v>
      </c>
      <c r="E151" s="37">
        <v>5000</v>
      </c>
      <c r="F151" s="32">
        <v>500</v>
      </c>
      <c r="G151" s="32">
        <v>4000</v>
      </c>
      <c r="H151" s="28">
        <f t="shared" si="6"/>
        <v>0.8</v>
      </c>
      <c r="I151" s="28">
        <f t="shared" si="5"/>
        <v>0.46666700000000005</v>
      </c>
      <c r="J151" s="64" t="s">
        <v>441</v>
      </c>
      <c r="K151" s="64"/>
      <c r="L151" s="66" t="s">
        <v>442</v>
      </c>
      <c r="M151" s="78" t="s">
        <v>352</v>
      </c>
      <c r="N151" s="37"/>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row>
    <row r="152" spans="1:42" s="2" customFormat="1" ht="60">
      <c r="A152" s="46">
        <v>9</v>
      </c>
      <c r="B152" s="78" t="s">
        <v>443</v>
      </c>
      <c r="C152" s="33" t="s">
        <v>444</v>
      </c>
      <c r="D152" s="32">
        <v>3000</v>
      </c>
      <c r="E152" s="32">
        <v>3000</v>
      </c>
      <c r="F152" s="32">
        <v>0</v>
      </c>
      <c r="G152" s="32">
        <v>3000</v>
      </c>
      <c r="H152" s="28">
        <f t="shared" si="6"/>
        <v>1</v>
      </c>
      <c r="I152" s="28">
        <f t="shared" si="5"/>
        <v>0.666667</v>
      </c>
      <c r="J152" s="64" t="s">
        <v>431</v>
      </c>
      <c r="K152" s="64"/>
      <c r="L152" s="66" t="s">
        <v>445</v>
      </c>
      <c r="M152" s="78" t="s">
        <v>352</v>
      </c>
      <c r="N152" s="37"/>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row>
    <row r="153" spans="1:42" s="2" customFormat="1" ht="63" customHeight="1">
      <c r="A153" s="46">
        <v>10</v>
      </c>
      <c r="B153" s="40" t="s">
        <v>349</v>
      </c>
      <c r="C153" s="54" t="s">
        <v>350</v>
      </c>
      <c r="D153" s="51">
        <v>2500</v>
      </c>
      <c r="E153" s="32">
        <v>2500</v>
      </c>
      <c r="F153" s="32">
        <v>500</v>
      </c>
      <c r="G153" s="32">
        <v>1220</v>
      </c>
      <c r="H153" s="28">
        <f t="shared" si="6"/>
        <v>0.488</v>
      </c>
      <c r="I153" s="28">
        <f t="shared" si="5"/>
        <v>0.154667</v>
      </c>
      <c r="J153" s="64" t="s">
        <v>446</v>
      </c>
      <c r="K153" s="64"/>
      <c r="L153" s="66" t="s">
        <v>351</v>
      </c>
      <c r="M153" s="78" t="s">
        <v>352</v>
      </c>
      <c r="N153" s="37"/>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row>
    <row r="154" spans="1:42" s="2" customFormat="1" ht="38.25" customHeight="1">
      <c r="A154" s="46">
        <v>11</v>
      </c>
      <c r="B154" s="55" t="s">
        <v>447</v>
      </c>
      <c r="C154" s="92" t="s">
        <v>448</v>
      </c>
      <c r="D154" s="27">
        <v>4000</v>
      </c>
      <c r="E154" s="27">
        <v>4000</v>
      </c>
      <c r="F154" s="32">
        <v>700</v>
      </c>
      <c r="G154" s="32">
        <v>3200</v>
      </c>
      <c r="H154" s="28">
        <f t="shared" si="6"/>
        <v>0.8</v>
      </c>
      <c r="I154" s="28">
        <f t="shared" si="5"/>
        <v>0.46666700000000005</v>
      </c>
      <c r="J154" s="64" t="s">
        <v>431</v>
      </c>
      <c r="K154" s="64"/>
      <c r="L154" s="66" t="s">
        <v>438</v>
      </c>
      <c r="M154" s="78" t="s">
        <v>352</v>
      </c>
      <c r="N154" s="37"/>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row>
    <row r="155" spans="1:42" s="2" customFormat="1" ht="34.5" customHeight="1">
      <c r="A155" s="46">
        <v>12</v>
      </c>
      <c r="B155" s="34" t="s">
        <v>449</v>
      </c>
      <c r="C155" s="34" t="s">
        <v>450</v>
      </c>
      <c r="D155" s="36">
        <v>4000</v>
      </c>
      <c r="E155" s="32">
        <v>4000</v>
      </c>
      <c r="F155" s="32">
        <v>500</v>
      </c>
      <c r="G155" s="32">
        <v>3000</v>
      </c>
      <c r="H155" s="28">
        <f t="shared" si="6"/>
        <v>0.75</v>
      </c>
      <c r="I155" s="28">
        <f t="shared" si="5"/>
        <v>0.416667</v>
      </c>
      <c r="J155" s="64" t="s">
        <v>451</v>
      </c>
      <c r="K155" s="64"/>
      <c r="L155" s="66" t="s">
        <v>438</v>
      </c>
      <c r="M155" s="78" t="s">
        <v>352</v>
      </c>
      <c r="N155" s="37"/>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row>
    <row r="156" spans="1:42" s="2" customFormat="1" ht="48">
      <c r="A156" s="46">
        <v>13</v>
      </c>
      <c r="B156" s="34" t="s">
        <v>452</v>
      </c>
      <c r="C156" s="34" t="s">
        <v>453</v>
      </c>
      <c r="D156" s="36">
        <v>15000</v>
      </c>
      <c r="E156" s="32">
        <v>8000</v>
      </c>
      <c r="F156" s="32">
        <v>1000</v>
      </c>
      <c r="G156" s="32">
        <v>3000</v>
      </c>
      <c r="H156" s="28">
        <f t="shared" si="6"/>
        <v>0.375</v>
      </c>
      <c r="I156" s="28">
        <f t="shared" si="5"/>
        <v>0.04166700000000001</v>
      </c>
      <c r="J156" s="64" t="s">
        <v>454</v>
      </c>
      <c r="K156" s="64"/>
      <c r="L156" s="67" t="s">
        <v>455</v>
      </c>
      <c r="M156" s="78" t="s">
        <v>352</v>
      </c>
      <c r="N156" s="37"/>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row>
    <row r="157" spans="1:42" s="2" customFormat="1" ht="44.25" customHeight="1">
      <c r="A157" s="46">
        <v>14</v>
      </c>
      <c r="B157" s="34" t="s">
        <v>456</v>
      </c>
      <c r="C157" s="34" t="s">
        <v>457</v>
      </c>
      <c r="D157" s="36">
        <v>5000</v>
      </c>
      <c r="E157" s="32">
        <v>5000</v>
      </c>
      <c r="F157" s="32">
        <v>1500</v>
      </c>
      <c r="G157" s="32">
        <v>3500</v>
      </c>
      <c r="H157" s="28">
        <f t="shared" si="6"/>
        <v>0.7</v>
      </c>
      <c r="I157" s="28">
        <f t="shared" si="5"/>
        <v>0.36666699999999997</v>
      </c>
      <c r="J157" s="64" t="s">
        <v>458</v>
      </c>
      <c r="K157" s="64"/>
      <c r="L157" s="66" t="s">
        <v>438</v>
      </c>
      <c r="M157" s="78" t="s">
        <v>352</v>
      </c>
      <c r="N157" s="37"/>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row>
    <row r="158" spans="1:42" s="2" customFormat="1" ht="61.5" customHeight="1">
      <c r="A158" s="46">
        <v>15</v>
      </c>
      <c r="B158" s="34" t="s">
        <v>353</v>
      </c>
      <c r="C158" s="34" t="s">
        <v>354</v>
      </c>
      <c r="D158" s="36">
        <v>3000</v>
      </c>
      <c r="E158" s="32">
        <v>3000</v>
      </c>
      <c r="F158" s="32">
        <v>520</v>
      </c>
      <c r="G158" s="32">
        <v>1450</v>
      </c>
      <c r="H158" s="28">
        <f t="shared" si="6"/>
        <v>0.48333333333333334</v>
      </c>
      <c r="I158" s="28">
        <f t="shared" si="5"/>
        <v>0.15000033333333335</v>
      </c>
      <c r="J158" s="64" t="s">
        <v>459</v>
      </c>
      <c r="K158" s="64"/>
      <c r="L158" s="67" t="s">
        <v>355</v>
      </c>
      <c r="M158" s="78" t="s">
        <v>352</v>
      </c>
      <c r="N158" s="37"/>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row>
    <row r="159" spans="1:42" s="2" customFormat="1" ht="48">
      <c r="A159" s="46">
        <v>16</v>
      </c>
      <c r="B159" s="33" t="s">
        <v>460</v>
      </c>
      <c r="C159" s="40" t="s">
        <v>461</v>
      </c>
      <c r="D159" s="37">
        <v>6000</v>
      </c>
      <c r="E159" s="37">
        <v>3000</v>
      </c>
      <c r="F159" s="32">
        <v>600</v>
      </c>
      <c r="G159" s="32">
        <v>2100</v>
      </c>
      <c r="H159" s="28">
        <f t="shared" si="6"/>
        <v>0.7</v>
      </c>
      <c r="I159" s="28">
        <f t="shared" si="5"/>
        <v>0.36666699999999997</v>
      </c>
      <c r="J159" s="64" t="s">
        <v>462</v>
      </c>
      <c r="K159" s="64"/>
      <c r="L159" s="67" t="s">
        <v>445</v>
      </c>
      <c r="M159" s="78" t="s">
        <v>352</v>
      </c>
      <c r="N159" s="36"/>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row>
    <row r="160" spans="1:42" s="2" customFormat="1" ht="40.5" customHeight="1">
      <c r="A160" s="46">
        <v>17</v>
      </c>
      <c r="B160" s="33" t="s">
        <v>463</v>
      </c>
      <c r="C160" s="40" t="s">
        <v>464</v>
      </c>
      <c r="D160" s="37">
        <v>12000</v>
      </c>
      <c r="E160" s="37">
        <v>4000</v>
      </c>
      <c r="F160" s="32">
        <v>500</v>
      </c>
      <c r="G160" s="32">
        <v>2000</v>
      </c>
      <c r="H160" s="28">
        <f t="shared" si="6"/>
        <v>0.5</v>
      </c>
      <c r="I160" s="28">
        <f t="shared" si="5"/>
        <v>0.166667</v>
      </c>
      <c r="J160" s="64" t="s">
        <v>465</v>
      </c>
      <c r="K160" s="64"/>
      <c r="L160" s="67" t="s">
        <v>432</v>
      </c>
      <c r="M160" s="78" t="s">
        <v>352</v>
      </c>
      <c r="N160" s="36"/>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row>
    <row r="161" spans="1:14" s="4" customFormat="1" ht="48.75" customHeight="1">
      <c r="A161" s="46">
        <v>18</v>
      </c>
      <c r="B161" s="33" t="s">
        <v>466</v>
      </c>
      <c r="C161" s="40" t="s">
        <v>467</v>
      </c>
      <c r="D161" s="37">
        <v>16000</v>
      </c>
      <c r="E161" s="37">
        <v>8000</v>
      </c>
      <c r="F161" s="32">
        <v>1500</v>
      </c>
      <c r="G161" s="32">
        <v>3100</v>
      </c>
      <c r="H161" s="28">
        <f t="shared" si="6"/>
        <v>0.3875</v>
      </c>
      <c r="I161" s="28">
        <f t="shared" si="5"/>
        <v>0.05416700000000002</v>
      </c>
      <c r="J161" s="64" t="s">
        <v>468</v>
      </c>
      <c r="K161" s="64"/>
      <c r="L161" s="66" t="s">
        <v>469</v>
      </c>
      <c r="M161" s="78" t="s">
        <v>352</v>
      </c>
      <c r="N161" s="36"/>
    </row>
    <row r="162" spans="1:14" s="4" customFormat="1" ht="87.75" customHeight="1">
      <c r="A162" s="46">
        <v>19</v>
      </c>
      <c r="B162" s="35" t="s">
        <v>394</v>
      </c>
      <c r="C162" s="35" t="s">
        <v>395</v>
      </c>
      <c r="D162" s="46">
        <v>30000</v>
      </c>
      <c r="E162" s="46">
        <v>5900</v>
      </c>
      <c r="F162" s="32">
        <v>1000</v>
      </c>
      <c r="G162" s="32">
        <v>2820</v>
      </c>
      <c r="H162" s="28">
        <f t="shared" si="6"/>
        <v>0.47796610169491527</v>
      </c>
      <c r="I162" s="28">
        <f t="shared" si="5"/>
        <v>0.14463310169491528</v>
      </c>
      <c r="J162" s="64" t="s">
        <v>470</v>
      </c>
      <c r="K162" s="64"/>
      <c r="L162" s="67" t="s">
        <v>393</v>
      </c>
      <c r="M162" s="78" t="s">
        <v>289</v>
      </c>
      <c r="N162" s="36"/>
    </row>
    <row r="163" spans="1:14" s="4" customFormat="1" ht="84">
      <c r="A163" s="46">
        <v>20</v>
      </c>
      <c r="B163" s="34" t="s">
        <v>396</v>
      </c>
      <c r="C163" s="34" t="s">
        <v>397</v>
      </c>
      <c r="D163" s="36">
        <v>8900</v>
      </c>
      <c r="E163" s="57">
        <v>3600</v>
      </c>
      <c r="F163" s="32">
        <v>1000</v>
      </c>
      <c r="G163" s="32">
        <v>2120</v>
      </c>
      <c r="H163" s="28">
        <f t="shared" si="6"/>
        <v>0.5888888888888889</v>
      </c>
      <c r="I163" s="28">
        <f t="shared" si="5"/>
        <v>0.2555558888888889</v>
      </c>
      <c r="J163" s="64" t="s">
        <v>471</v>
      </c>
      <c r="K163" s="64"/>
      <c r="L163" s="67" t="s">
        <v>393</v>
      </c>
      <c r="M163" s="78" t="s">
        <v>289</v>
      </c>
      <c r="N163" s="36"/>
    </row>
    <row r="164" spans="1:14" s="4" customFormat="1" ht="51.75" customHeight="1">
      <c r="A164" s="46">
        <v>21</v>
      </c>
      <c r="B164" s="34" t="s">
        <v>472</v>
      </c>
      <c r="C164" s="34" t="s">
        <v>473</v>
      </c>
      <c r="D164" s="36">
        <v>15000</v>
      </c>
      <c r="E164" s="36">
        <v>8000</v>
      </c>
      <c r="F164" s="32">
        <v>1500</v>
      </c>
      <c r="G164" s="32">
        <v>4500</v>
      </c>
      <c r="H164" s="28">
        <f t="shared" si="6"/>
        <v>0.5625</v>
      </c>
      <c r="I164" s="28">
        <f t="shared" si="5"/>
        <v>0.229167</v>
      </c>
      <c r="J164" s="64" t="s">
        <v>474</v>
      </c>
      <c r="K164" s="64"/>
      <c r="L164" s="67" t="s">
        <v>469</v>
      </c>
      <c r="M164" s="78" t="s">
        <v>352</v>
      </c>
      <c r="N164" s="36"/>
    </row>
    <row r="165" spans="1:14" s="4" customFormat="1" ht="76.5" customHeight="1">
      <c r="A165" s="46">
        <v>22</v>
      </c>
      <c r="B165" s="33" t="s">
        <v>475</v>
      </c>
      <c r="C165" s="33" t="s">
        <v>476</v>
      </c>
      <c r="D165" s="37">
        <v>60000</v>
      </c>
      <c r="E165" s="59">
        <v>20000</v>
      </c>
      <c r="F165" s="32">
        <v>4000</v>
      </c>
      <c r="G165" s="32">
        <v>11000</v>
      </c>
      <c r="H165" s="28">
        <f t="shared" si="6"/>
        <v>0.55</v>
      </c>
      <c r="I165" s="28">
        <f t="shared" si="5"/>
        <v>0.21666700000000005</v>
      </c>
      <c r="J165" s="64" t="s">
        <v>477</v>
      </c>
      <c r="K165" s="64"/>
      <c r="L165" s="67" t="s">
        <v>478</v>
      </c>
      <c r="M165" s="78" t="s">
        <v>352</v>
      </c>
      <c r="N165" s="36"/>
    </row>
    <row r="166" spans="1:14" s="4" customFormat="1" ht="45">
      <c r="A166" s="46">
        <v>23</v>
      </c>
      <c r="B166" s="33" t="s">
        <v>479</v>
      </c>
      <c r="C166" s="33" t="s">
        <v>480</v>
      </c>
      <c r="D166" s="37">
        <v>8000</v>
      </c>
      <c r="E166" s="37">
        <v>6000</v>
      </c>
      <c r="F166" s="32">
        <v>1000</v>
      </c>
      <c r="G166" s="32">
        <v>4000</v>
      </c>
      <c r="H166" s="28">
        <f t="shared" si="6"/>
        <v>0.6666666666666666</v>
      </c>
      <c r="I166" s="28">
        <f t="shared" si="5"/>
        <v>0.33333366666666664</v>
      </c>
      <c r="J166" s="64" t="s">
        <v>481</v>
      </c>
      <c r="K166" s="64"/>
      <c r="L166" s="67" t="s">
        <v>482</v>
      </c>
      <c r="M166" s="78" t="s">
        <v>352</v>
      </c>
      <c r="N166" s="36"/>
    </row>
    <row r="167" spans="1:42" s="2" customFormat="1" ht="56.25" customHeight="1">
      <c r="A167" s="46">
        <v>24</v>
      </c>
      <c r="B167" s="34" t="s">
        <v>483</v>
      </c>
      <c r="C167" s="34" t="s">
        <v>484</v>
      </c>
      <c r="D167" s="36">
        <v>60000</v>
      </c>
      <c r="E167" s="32">
        <v>35000</v>
      </c>
      <c r="F167" s="32">
        <v>8000</v>
      </c>
      <c r="G167" s="32">
        <v>18000</v>
      </c>
      <c r="H167" s="28">
        <f t="shared" si="6"/>
        <v>0.5142857142857142</v>
      </c>
      <c r="I167" s="28">
        <f t="shared" si="5"/>
        <v>0.18095271428571424</v>
      </c>
      <c r="J167" s="64" t="s">
        <v>485</v>
      </c>
      <c r="K167" s="64"/>
      <c r="L167" s="67" t="s">
        <v>455</v>
      </c>
      <c r="M167" s="78" t="s">
        <v>352</v>
      </c>
      <c r="N167" s="36"/>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row>
    <row r="168" spans="1:14" s="4" customFormat="1" ht="84">
      <c r="A168" s="46">
        <v>25</v>
      </c>
      <c r="B168" s="35" t="s">
        <v>486</v>
      </c>
      <c r="C168" s="35" t="s">
        <v>487</v>
      </c>
      <c r="D168" s="46">
        <v>20000</v>
      </c>
      <c r="E168" s="37">
        <v>4000</v>
      </c>
      <c r="F168" s="32">
        <v>500</v>
      </c>
      <c r="G168" s="32">
        <v>3500</v>
      </c>
      <c r="H168" s="28">
        <f t="shared" si="6"/>
        <v>0.875</v>
      </c>
      <c r="I168" s="28">
        <f t="shared" si="5"/>
        <v>0.541667</v>
      </c>
      <c r="J168" s="64" t="s">
        <v>488</v>
      </c>
      <c r="K168" s="64"/>
      <c r="L168" s="67" t="s">
        <v>478</v>
      </c>
      <c r="M168" s="78" t="s">
        <v>352</v>
      </c>
      <c r="N168" s="36"/>
    </row>
    <row r="169" spans="1:14" s="4" customFormat="1" ht="52.5" customHeight="1">
      <c r="A169" s="46">
        <v>26</v>
      </c>
      <c r="B169" s="34" t="s">
        <v>489</v>
      </c>
      <c r="C169" s="94" t="s">
        <v>490</v>
      </c>
      <c r="D169" s="36">
        <v>15000</v>
      </c>
      <c r="E169" s="36">
        <v>3000</v>
      </c>
      <c r="F169" s="32">
        <v>300</v>
      </c>
      <c r="G169" s="32">
        <v>1300</v>
      </c>
      <c r="H169" s="28">
        <f t="shared" si="6"/>
        <v>0.43333333333333335</v>
      </c>
      <c r="I169" s="28">
        <f t="shared" si="5"/>
        <v>0.10000033333333336</v>
      </c>
      <c r="J169" s="64" t="s">
        <v>491</v>
      </c>
      <c r="K169" s="64"/>
      <c r="L169" s="67" t="s">
        <v>478</v>
      </c>
      <c r="M169" s="78" t="s">
        <v>352</v>
      </c>
      <c r="N169" s="36"/>
    </row>
    <row r="170" spans="1:14" s="4" customFormat="1" ht="150.75" customHeight="1">
      <c r="A170" s="46">
        <v>27</v>
      </c>
      <c r="B170" s="34" t="s">
        <v>492</v>
      </c>
      <c r="C170" s="77" t="s">
        <v>493</v>
      </c>
      <c r="D170" s="36">
        <v>10000</v>
      </c>
      <c r="E170" s="32">
        <v>1000</v>
      </c>
      <c r="F170" s="32">
        <v>300</v>
      </c>
      <c r="G170" s="32">
        <v>800</v>
      </c>
      <c r="H170" s="28">
        <f t="shared" si="6"/>
        <v>0.8</v>
      </c>
      <c r="I170" s="28">
        <f t="shared" si="5"/>
        <v>0.46666700000000005</v>
      </c>
      <c r="J170" s="64" t="s">
        <v>494</v>
      </c>
      <c r="K170" s="64"/>
      <c r="L170" s="68" t="s">
        <v>455</v>
      </c>
      <c r="M170" s="68" t="s">
        <v>181</v>
      </c>
      <c r="N170" s="36"/>
    </row>
    <row r="171" spans="1:14" s="4" customFormat="1" ht="100.5" customHeight="1">
      <c r="A171" s="46">
        <v>28</v>
      </c>
      <c r="B171" s="78" t="s">
        <v>495</v>
      </c>
      <c r="C171" s="40" t="s">
        <v>496</v>
      </c>
      <c r="D171" s="37">
        <v>3000</v>
      </c>
      <c r="E171" s="37">
        <v>2000</v>
      </c>
      <c r="F171" s="32">
        <v>500</v>
      </c>
      <c r="G171" s="32">
        <v>1300</v>
      </c>
      <c r="H171" s="28">
        <f t="shared" si="6"/>
        <v>0.65</v>
      </c>
      <c r="I171" s="28">
        <f t="shared" si="5"/>
        <v>0.31666700000000003</v>
      </c>
      <c r="J171" s="64" t="s">
        <v>497</v>
      </c>
      <c r="K171" s="64"/>
      <c r="L171" s="68" t="s">
        <v>432</v>
      </c>
      <c r="M171" s="78" t="s">
        <v>352</v>
      </c>
      <c r="N171" s="36"/>
    </row>
    <row r="172" spans="1:14" s="4" customFormat="1" ht="69.75" customHeight="1">
      <c r="A172" s="46">
        <v>29</v>
      </c>
      <c r="B172" s="34" t="s">
        <v>498</v>
      </c>
      <c r="C172" s="77" t="s">
        <v>499</v>
      </c>
      <c r="D172" s="36">
        <v>3000</v>
      </c>
      <c r="E172" s="57">
        <v>2000</v>
      </c>
      <c r="F172" s="32">
        <v>300</v>
      </c>
      <c r="G172" s="32">
        <v>1000</v>
      </c>
      <c r="H172" s="28">
        <f t="shared" si="6"/>
        <v>0.5</v>
      </c>
      <c r="I172" s="28">
        <f t="shared" si="5"/>
        <v>0.166667</v>
      </c>
      <c r="J172" s="64" t="s">
        <v>500</v>
      </c>
      <c r="K172" s="64"/>
      <c r="L172" s="68" t="s">
        <v>501</v>
      </c>
      <c r="M172" s="78" t="s">
        <v>352</v>
      </c>
      <c r="N172" s="36"/>
    </row>
    <row r="173" spans="1:42" ht="72.75" customHeight="1">
      <c r="A173" s="46">
        <v>30</v>
      </c>
      <c r="B173" s="35" t="s">
        <v>502</v>
      </c>
      <c r="C173" s="48" t="s">
        <v>503</v>
      </c>
      <c r="D173" s="46">
        <v>9500</v>
      </c>
      <c r="E173" s="46">
        <v>8000</v>
      </c>
      <c r="F173" s="32">
        <v>400</v>
      </c>
      <c r="G173" s="32">
        <v>6400</v>
      </c>
      <c r="H173" s="28">
        <f t="shared" si="6"/>
        <v>0.8</v>
      </c>
      <c r="I173" s="28">
        <f t="shared" si="5"/>
        <v>0.46666700000000005</v>
      </c>
      <c r="J173" s="64" t="s">
        <v>504</v>
      </c>
      <c r="K173" s="64"/>
      <c r="L173" s="68" t="s">
        <v>505</v>
      </c>
      <c r="M173" s="78" t="s">
        <v>352</v>
      </c>
      <c r="N173" s="36"/>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row>
    <row r="174" spans="1:14" s="4" customFormat="1" ht="107.25" customHeight="1">
      <c r="A174" s="46">
        <v>31</v>
      </c>
      <c r="B174" s="34" t="s">
        <v>506</v>
      </c>
      <c r="C174" s="47" t="s">
        <v>507</v>
      </c>
      <c r="D174" s="32">
        <v>2500</v>
      </c>
      <c r="E174" s="32">
        <v>600</v>
      </c>
      <c r="F174" s="32">
        <v>100</v>
      </c>
      <c r="G174" s="32">
        <v>300</v>
      </c>
      <c r="H174" s="28">
        <f t="shared" si="6"/>
        <v>0.5</v>
      </c>
      <c r="I174" s="28">
        <f t="shared" si="5"/>
        <v>0.166667</v>
      </c>
      <c r="J174" s="64" t="s">
        <v>508</v>
      </c>
      <c r="K174" s="64"/>
      <c r="L174" s="68" t="s">
        <v>478</v>
      </c>
      <c r="M174" s="68" t="s">
        <v>98</v>
      </c>
      <c r="N174" s="36"/>
    </row>
    <row r="175" spans="1:14" s="4" customFormat="1" ht="17.25" customHeight="1">
      <c r="A175" s="139" t="s">
        <v>509</v>
      </c>
      <c r="B175" s="139"/>
      <c r="C175" s="139"/>
      <c r="D175" s="30">
        <f>SUM(D176:D186)</f>
        <v>269000</v>
      </c>
      <c r="E175" s="31">
        <f>SUM(E176:E186)</f>
        <v>15300</v>
      </c>
      <c r="F175" s="32">
        <f>SUM(F176:F186)</f>
        <v>2690</v>
      </c>
      <c r="G175" s="32">
        <f>SUM(G176:G186)</f>
        <v>7590</v>
      </c>
      <c r="H175" s="28">
        <f t="shared" si="6"/>
        <v>0.49607843137254903</v>
      </c>
      <c r="I175" s="28">
        <f t="shared" si="5"/>
        <v>0.16274543137254904</v>
      </c>
      <c r="J175" s="60"/>
      <c r="K175" s="60"/>
      <c r="L175" s="72"/>
      <c r="M175" s="62"/>
      <c r="N175" s="61"/>
    </row>
    <row r="176" spans="1:14" s="4" customFormat="1" ht="63" customHeight="1">
      <c r="A176" s="46">
        <v>32</v>
      </c>
      <c r="B176" s="35" t="s">
        <v>403</v>
      </c>
      <c r="C176" s="47" t="s">
        <v>510</v>
      </c>
      <c r="D176" s="46">
        <v>12000</v>
      </c>
      <c r="E176" s="46">
        <v>4000</v>
      </c>
      <c r="F176" s="32">
        <v>690</v>
      </c>
      <c r="G176" s="32">
        <v>1190</v>
      </c>
      <c r="H176" s="28">
        <f t="shared" si="6"/>
        <v>0.2975</v>
      </c>
      <c r="I176" s="28">
        <f t="shared" si="5"/>
        <v>-0.035833000000000004</v>
      </c>
      <c r="J176" s="64" t="s">
        <v>511</v>
      </c>
      <c r="K176" s="64"/>
      <c r="L176" s="50" t="s">
        <v>406</v>
      </c>
      <c r="M176" s="78" t="s">
        <v>352</v>
      </c>
      <c r="N176" s="36"/>
    </row>
    <row r="177" spans="1:14" s="4" customFormat="1" ht="86.25" customHeight="1">
      <c r="A177" s="46">
        <v>33</v>
      </c>
      <c r="B177" s="78" t="s">
        <v>512</v>
      </c>
      <c r="C177" s="95" t="s">
        <v>513</v>
      </c>
      <c r="D177" s="93">
        <v>32000</v>
      </c>
      <c r="E177" s="93">
        <v>2000</v>
      </c>
      <c r="F177" s="32">
        <v>500</v>
      </c>
      <c r="G177" s="32">
        <v>1000</v>
      </c>
      <c r="H177" s="28">
        <f t="shared" si="6"/>
        <v>0.5</v>
      </c>
      <c r="I177" s="28">
        <f t="shared" si="5"/>
        <v>0.166667</v>
      </c>
      <c r="J177" s="64" t="s">
        <v>514</v>
      </c>
      <c r="K177" s="64"/>
      <c r="L177" s="65" t="s">
        <v>442</v>
      </c>
      <c r="M177" s="78" t="s">
        <v>352</v>
      </c>
      <c r="N177" s="36"/>
    </row>
    <row r="178" spans="1:14" s="4" customFormat="1" ht="42" customHeight="1">
      <c r="A178" s="46">
        <v>34</v>
      </c>
      <c r="B178" s="33" t="s">
        <v>515</v>
      </c>
      <c r="C178" s="33" t="s">
        <v>516</v>
      </c>
      <c r="D178" s="32">
        <v>30000</v>
      </c>
      <c r="E178" s="32">
        <v>1000</v>
      </c>
      <c r="F178" s="32">
        <v>50</v>
      </c>
      <c r="G178" s="32">
        <v>750</v>
      </c>
      <c r="H178" s="28">
        <f t="shared" si="6"/>
        <v>0.75</v>
      </c>
      <c r="I178" s="28">
        <f t="shared" si="5"/>
        <v>0.416667</v>
      </c>
      <c r="J178" s="64" t="s">
        <v>517</v>
      </c>
      <c r="K178" s="64"/>
      <c r="L178" s="75" t="s">
        <v>518</v>
      </c>
      <c r="M178" s="78" t="s">
        <v>352</v>
      </c>
      <c r="N178" s="37"/>
    </row>
    <row r="179" spans="1:14" s="4" customFormat="1" ht="45.75" customHeight="1">
      <c r="A179" s="46">
        <v>35</v>
      </c>
      <c r="B179" s="34" t="s">
        <v>519</v>
      </c>
      <c r="C179" s="34" t="s">
        <v>520</v>
      </c>
      <c r="D179" s="36">
        <v>5000</v>
      </c>
      <c r="E179" s="32">
        <v>1000</v>
      </c>
      <c r="F179" s="32">
        <v>100</v>
      </c>
      <c r="G179" s="32">
        <v>600</v>
      </c>
      <c r="H179" s="28">
        <f t="shared" si="6"/>
        <v>0.6</v>
      </c>
      <c r="I179" s="28">
        <f t="shared" si="5"/>
        <v>0.266667</v>
      </c>
      <c r="J179" s="64" t="s">
        <v>521</v>
      </c>
      <c r="K179" s="64"/>
      <c r="L179" s="75" t="s">
        <v>518</v>
      </c>
      <c r="M179" s="78" t="s">
        <v>352</v>
      </c>
      <c r="N179" s="36"/>
    </row>
    <row r="180" spans="1:14" s="4" customFormat="1" ht="39.75" customHeight="1">
      <c r="A180" s="46">
        <v>36</v>
      </c>
      <c r="B180" s="34" t="s">
        <v>522</v>
      </c>
      <c r="C180" s="34" t="s">
        <v>523</v>
      </c>
      <c r="D180" s="36">
        <v>11000</v>
      </c>
      <c r="E180" s="32">
        <v>1000</v>
      </c>
      <c r="F180" s="32">
        <v>50</v>
      </c>
      <c r="G180" s="32">
        <v>350</v>
      </c>
      <c r="H180" s="28">
        <f t="shared" si="6"/>
        <v>0.35</v>
      </c>
      <c r="I180" s="28">
        <f t="shared" si="5"/>
        <v>0.016666999999999987</v>
      </c>
      <c r="J180" s="64" t="s">
        <v>524</v>
      </c>
      <c r="K180" s="64"/>
      <c r="L180" s="66" t="s">
        <v>432</v>
      </c>
      <c r="M180" s="78" t="s">
        <v>352</v>
      </c>
      <c r="N180" s="36"/>
    </row>
    <row r="181" spans="1:14" s="4" customFormat="1" ht="42" customHeight="1">
      <c r="A181" s="46">
        <v>37</v>
      </c>
      <c r="B181" s="34" t="s">
        <v>525</v>
      </c>
      <c r="C181" s="34" t="s">
        <v>526</v>
      </c>
      <c r="D181" s="36">
        <v>10000</v>
      </c>
      <c r="E181" s="36">
        <v>1000</v>
      </c>
      <c r="F181" s="32">
        <v>300</v>
      </c>
      <c r="G181" s="32">
        <v>600</v>
      </c>
      <c r="H181" s="28">
        <f t="shared" si="6"/>
        <v>0.6</v>
      </c>
      <c r="I181" s="28">
        <f t="shared" si="5"/>
        <v>0.266667</v>
      </c>
      <c r="J181" s="64" t="s">
        <v>527</v>
      </c>
      <c r="K181" s="64"/>
      <c r="L181" s="66" t="s">
        <v>432</v>
      </c>
      <c r="M181" s="46" t="s">
        <v>528</v>
      </c>
      <c r="N181" s="36"/>
    </row>
    <row r="182" spans="1:14" s="4" customFormat="1" ht="48" customHeight="1">
      <c r="A182" s="46">
        <v>38</v>
      </c>
      <c r="B182" s="78" t="s">
        <v>529</v>
      </c>
      <c r="C182" s="33" t="s">
        <v>530</v>
      </c>
      <c r="D182" s="32">
        <v>20000</v>
      </c>
      <c r="E182" s="32">
        <v>1000</v>
      </c>
      <c r="F182" s="32">
        <v>100</v>
      </c>
      <c r="G182" s="32">
        <v>600</v>
      </c>
      <c r="H182" s="28">
        <f t="shared" si="6"/>
        <v>0.6</v>
      </c>
      <c r="I182" s="28">
        <f t="shared" si="5"/>
        <v>0.266667</v>
      </c>
      <c r="J182" s="64" t="s">
        <v>531</v>
      </c>
      <c r="K182" s="64"/>
      <c r="L182" s="67" t="s">
        <v>445</v>
      </c>
      <c r="M182" s="78" t="s">
        <v>352</v>
      </c>
      <c r="N182" s="36"/>
    </row>
    <row r="183" spans="1:14" s="4" customFormat="1" ht="76.5" customHeight="1">
      <c r="A183" s="46">
        <v>39</v>
      </c>
      <c r="B183" s="35" t="s">
        <v>532</v>
      </c>
      <c r="C183" s="34" t="s">
        <v>533</v>
      </c>
      <c r="D183" s="36">
        <v>100000</v>
      </c>
      <c r="E183" s="36">
        <v>2000</v>
      </c>
      <c r="F183" s="32">
        <v>300</v>
      </c>
      <c r="G183" s="32">
        <v>900</v>
      </c>
      <c r="H183" s="28">
        <f t="shared" si="6"/>
        <v>0.45</v>
      </c>
      <c r="I183" s="28">
        <f t="shared" si="5"/>
        <v>0.11666700000000002</v>
      </c>
      <c r="J183" s="64" t="s">
        <v>534</v>
      </c>
      <c r="K183" s="64"/>
      <c r="L183" s="66" t="s">
        <v>432</v>
      </c>
      <c r="M183" s="78" t="s">
        <v>352</v>
      </c>
      <c r="N183" s="36"/>
    </row>
    <row r="184" spans="1:14" s="4" customFormat="1" ht="44.25" customHeight="1">
      <c r="A184" s="46">
        <v>40</v>
      </c>
      <c r="B184" s="35" t="s">
        <v>535</v>
      </c>
      <c r="C184" s="48" t="s">
        <v>536</v>
      </c>
      <c r="D184" s="46">
        <v>23000</v>
      </c>
      <c r="E184" s="46">
        <v>1000</v>
      </c>
      <c r="F184" s="32">
        <v>400</v>
      </c>
      <c r="G184" s="32">
        <v>800</v>
      </c>
      <c r="H184" s="28">
        <f t="shared" si="6"/>
        <v>0.8</v>
      </c>
      <c r="I184" s="28">
        <f t="shared" si="5"/>
        <v>0.46666700000000005</v>
      </c>
      <c r="J184" s="64" t="s">
        <v>537</v>
      </c>
      <c r="K184" s="64"/>
      <c r="L184" s="68" t="s">
        <v>438</v>
      </c>
      <c r="M184" s="78" t="s">
        <v>352</v>
      </c>
      <c r="N184" s="36"/>
    </row>
    <row r="185" spans="1:14" s="4" customFormat="1" ht="39" customHeight="1">
      <c r="A185" s="46">
        <v>41</v>
      </c>
      <c r="B185" s="40" t="s">
        <v>538</v>
      </c>
      <c r="C185" s="40" t="s">
        <v>539</v>
      </c>
      <c r="D185" s="37">
        <v>6000</v>
      </c>
      <c r="E185" s="37">
        <v>500</v>
      </c>
      <c r="F185" s="32">
        <v>100</v>
      </c>
      <c r="G185" s="32">
        <v>400</v>
      </c>
      <c r="H185" s="28">
        <f t="shared" si="6"/>
        <v>0.8</v>
      </c>
      <c r="I185" s="28">
        <f t="shared" si="5"/>
        <v>0.46666700000000005</v>
      </c>
      <c r="J185" s="64" t="s">
        <v>540</v>
      </c>
      <c r="K185" s="64"/>
      <c r="L185" s="68" t="s">
        <v>501</v>
      </c>
      <c r="M185" s="78" t="s">
        <v>352</v>
      </c>
      <c r="N185" s="36"/>
    </row>
    <row r="186" spans="1:14" s="4" customFormat="1" ht="63.75" customHeight="1">
      <c r="A186" s="46">
        <v>42</v>
      </c>
      <c r="B186" s="34" t="s">
        <v>541</v>
      </c>
      <c r="C186" s="34" t="s">
        <v>542</v>
      </c>
      <c r="D186" s="36">
        <v>20000</v>
      </c>
      <c r="E186" s="36">
        <v>800</v>
      </c>
      <c r="F186" s="32">
        <v>100</v>
      </c>
      <c r="G186" s="32">
        <v>400</v>
      </c>
      <c r="H186" s="28">
        <f t="shared" si="6"/>
        <v>0.5</v>
      </c>
      <c r="I186" s="28">
        <f t="shared" si="5"/>
        <v>0.166667</v>
      </c>
      <c r="J186" s="64" t="s">
        <v>543</v>
      </c>
      <c r="K186" s="64"/>
      <c r="L186" s="35" t="s">
        <v>544</v>
      </c>
      <c r="M186" s="46" t="s">
        <v>240</v>
      </c>
      <c r="N186" s="36"/>
    </row>
    <row r="187" spans="1:14" s="4" customFormat="1" ht="19.5" customHeight="1">
      <c r="A187" s="139" t="s">
        <v>545</v>
      </c>
      <c r="B187" s="139"/>
      <c r="C187" s="139"/>
      <c r="D187" s="30">
        <f>D188+D199</f>
        <v>841300</v>
      </c>
      <c r="E187" s="31">
        <f>E188+E199</f>
        <v>166500</v>
      </c>
      <c r="F187" s="32">
        <f>F188+F199</f>
        <v>14400</v>
      </c>
      <c r="G187" s="32">
        <f>G188+G199</f>
        <v>53800</v>
      </c>
      <c r="H187" s="28">
        <f t="shared" si="6"/>
        <v>0.32312312312312313</v>
      </c>
      <c r="I187" s="28">
        <f t="shared" si="5"/>
        <v>-0.010209876876876856</v>
      </c>
      <c r="J187" s="60"/>
      <c r="K187" s="60"/>
      <c r="L187" s="72"/>
      <c r="M187" s="62"/>
      <c r="N187" s="61"/>
    </row>
    <row r="188" spans="1:14" s="4" customFormat="1" ht="20.25" customHeight="1">
      <c r="A188" s="139" t="s">
        <v>546</v>
      </c>
      <c r="B188" s="139"/>
      <c r="C188" s="139"/>
      <c r="D188" s="30">
        <f>SUM(D189:D198)</f>
        <v>366300</v>
      </c>
      <c r="E188" s="31">
        <f>SUM(E189:E198)</f>
        <v>144500</v>
      </c>
      <c r="F188" s="32">
        <f>SUM(F189:F198)</f>
        <v>12200</v>
      </c>
      <c r="G188" s="32">
        <f>SUM(G189:G198)</f>
        <v>45500</v>
      </c>
      <c r="H188" s="28">
        <f t="shared" si="6"/>
        <v>0.314878892733564</v>
      </c>
      <c r="I188" s="28">
        <f t="shared" si="5"/>
        <v>-0.018454107266435982</v>
      </c>
      <c r="J188" s="60"/>
      <c r="K188" s="60"/>
      <c r="L188" s="72"/>
      <c r="M188" s="62"/>
      <c r="N188" s="61"/>
    </row>
    <row r="189" spans="1:42" s="8" customFormat="1" ht="83.25" customHeight="1">
      <c r="A189" s="32">
        <v>1</v>
      </c>
      <c r="B189" s="35" t="s">
        <v>547</v>
      </c>
      <c r="C189" s="94" t="s">
        <v>548</v>
      </c>
      <c r="D189" s="36">
        <v>15000</v>
      </c>
      <c r="E189" s="36">
        <v>10000</v>
      </c>
      <c r="F189" s="32">
        <v>1000</v>
      </c>
      <c r="G189" s="32">
        <v>4000</v>
      </c>
      <c r="H189" s="28">
        <f t="shared" si="6"/>
        <v>0.4</v>
      </c>
      <c r="I189" s="28">
        <f t="shared" si="5"/>
        <v>0.06666700000000003</v>
      </c>
      <c r="J189" s="64" t="s">
        <v>549</v>
      </c>
      <c r="K189" s="64"/>
      <c r="L189" s="75" t="s">
        <v>550</v>
      </c>
      <c r="M189" s="78" t="s">
        <v>551</v>
      </c>
      <c r="N189" s="37"/>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row>
    <row r="190" spans="1:42" ht="204.75" customHeight="1">
      <c r="A190" s="32">
        <v>2</v>
      </c>
      <c r="B190" s="35" t="s">
        <v>552</v>
      </c>
      <c r="C190" s="94" t="s">
        <v>553</v>
      </c>
      <c r="D190" s="36">
        <v>23000</v>
      </c>
      <c r="E190" s="36">
        <v>2500</v>
      </c>
      <c r="F190" s="32">
        <v>400</v>
      </c>
      <c r="G190" s="32">
        <v>1000</v>
      </c>
      <c r="H190" s="28">
        <f t="shared" si="6"/>
        <v>0.4</v>
      </c>
      <c r="I190" s="28">
        <f t="shared" si="5"/>
        <v>0.06666700000000003</v>
      </c>
      <c r="J190" s="64" t="s">
        <v>554</v>
      </c>
      <c r="K190" s="64" t="s">
        <v>881</v>
      </c>
      <c r="L190" s="35" t="s">
        <v>555</v>
      </c>
      <c r="M190" s="35" t="s">
        <v>556</v>
      </c>
      <c r="N190" s="36"/>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row>
    <row r="191" spans="1:14" s="4" customFormat="1" ht="123.75">
      <c r="A191" s="32">
        <v>3</v>
      </c>
      <c r="B191" s="34" t="s">
        <v>557</v>
      </c>
      <c r="C191" s="94" t="s">
        <v>558</v>
      </c>
      <c r="D191" s="36">
        <v>29300</v>
      </c>
      <c r="E191" s="36">
        <v>11000</v>
      </c>
      <c r="F191" s="32">
        <v>500</v>
      </c>
      <c r="G191" s="32">
        <v>3000</v>
      </c>
      <c r="H191" s="28">
        <f t="shared" si="6"/>
        <v>0.2727272727272727</v>
      </c>
      <c r="I191" s="28">
        <f>H191-0.333333</f>
        <v>-0.06060572727272728</v>
      </c>
      <c r="J191" s="64" t="s">
        <v>559</v>
      </c>
      <c r="K191" s="64"/>
      <c r="L191" s="35" t="s">
        <v>560</v>
      </c>
      <c r="M191" s="97" t="s">
        <v>62</v>
      </c>
      <c r="N191" s="36"/>
    </row>
    <row r="192" spans="1:14" s="4" customFormat="1" ht="42" customHeight="1">
      <c r="A192" s="32">
        <v>4</v>
      </c>
      <c r="B192" s="34" t="s">
        <v>561</v>
      </c>
      <c r="C192" s="52" t="s">
        <v>562</v>
      </c>
      <c r="D192" s="36">
        <v>50000</v>
      </c>
      <c r="E192" s="36">
        <v>25000</v>
      </c>
      <c r="F192" s="32">
        <v>2000</v>
      </c>
      <c r="G192" s="32">
        <v>8300</v>
      </c>
      <c r="H192" s="28">
        <f t="shared" si="6"/>
        <v>0.332</v>
      </c>
      <c r="I192" s="28">
        <f aca="true" t="shared" si="7" ref="I192:I255">H192-0.333333</f>
        <v>-0.001332999999999973</v>
      </c>
      <c r="J192" s="64" t="s">
        <v>563</v>
      </c>
      <c r="K192" s="64"/>
      <c r="L192" s="67" t="s">
        <v>550</v>
      </c>
      <c r="M192" s="78" t="s">
        <v>551</v>
      </c>
      <c r="N192" s="36"/>
    </row>
    <row r="193" spans="1:14" s="4" customFormat="1" ht="49.5" customHeight="1">
      <c r="A193" s="32">
        <v>5</v>
      </c>
      <c r="B193" s="34" t="s">
        <v>564</v>
      </c>
      <c r="C193" s="98" t="s">
        <v>565</v>
      </c>
      <c r="D193" s="36">
        <v>72000</v>
      </c>
      <c r="E193" s="36">
        <v>35000</v>
      </c>
      <c r="F193" s="32">
        <v>3000</v>
      </c>
      <c r="G193" s="32">
        <v>12000</v>
      </c>
      <c r="H193" s="28">
        <f t="shared" si="6"/>
        <v>0.34285714285714286</v>
      </c>
      <c r="I193" s="28">
        <f t="shared" si="7"/>
        <v>0.00952414285714287</v>
      </c>
      <c r="J193" s="64" t="s">
        <v>566</v>
      </c>
      <c r="K193" s="64"/>
      <c r="L193" s="67" t="s">
        <v>567</v>
      </c>
      <c r="M193" s="78" t="s">
        <v>551</v>
      </c>
      <c r="N193" s="36"/>
    </row>
    <row r="194" spans="1:14" s="4" customFormat="1" ht="51" customHeight="1">
      <c r="A194" s="32">
        <v>6</v>
      </c>
      <c r="B194" s="75" t="s">
        <v>568</v>
      </c>
      <c r="C194" s="98" t="s">
        <v>569</v>
      </c>
      <c r="D194" s="32">
        <v>80000</v>
      </c>
      <c r="E194" s="32">
        <v>15000</v>
      </c>
      <c r="F194" s="32">
        <v>1500</v>
      </c>
      <c r="G194" s="32">
        <v>5500</v>
      </c>
      <c r="H194" s="28">
        <f t="shared" si="6"/>
        <v>0.36666666666666664</v>
      </c>
      <c r="I194" s="28">
        <f t="shared" si="7"/>
        <v>0.03333366666666665</v>
      </c>
      <c r="J194" s="64" t="s">
        <v>570</v>
      </c>
      <c r="K194" s="64"/>
      <c r="L194" s="67" t="s">
        <v>567</v>
      </c>
      <c r="M194" s="78" t="s">
        <v>551</v>
      </c>
      <c r="N194" s="36"/>
    </row>
    <row r="195" spans="1:14" s="4" customFormat="1" ht="39" customHeight="1">
      <c r="A195" s="32">
        <v>7</v>
      </c>
      <c r="B195" s="40" t="s">
        <v>571</v>
      </c>
      <c r="C195" s="99" t="s">
        <v>572</v>
      </c>
      <c r="D195" s="37">
        <v>15000</v>
      </c>
      <c r="E195" s="37">
        <v>10000</v>
      </c>
      <c r="F195" s="32">
        <v>1000</v>
      </c>
      <c r="G195" s="32">
        <v>4000</v>
      </c>
      <c r="H195" s="28">
        <f t="shared" si="6"/>
        <v>0.4</v>
      </c>
      <c r="I195" s="28">
        <f t="shared" si="7"/>
        <v>0.06666700000000003</v>
      </c>
      <c r="J195" s="64" t="s">
        <v>573</v>
      </c>
      <c r="K195" s="64"/>
      <c r="L195" s="67" t="s">
        <v>574</v>
      </c>
      <c r="M195" s="78" t="s">
        <v>551</v>
      </c>
      <c r="N195" s="36"/>
    </row>
    <row r="196" spans="1:14" s="4" customFormat="1" ht="50.25" customHeight="1">
      <c r="A196" s="32">
        <v>8</v>
      </c>
      <c r="B196" s="55" t="s">
        <v>575</v>
      </c>
      <c r="C196" s="55" t="s">
        <v>576</v>
      </c>
      <c r="D196" s="27">
        <v>12000</v>
      </c>
      <c r="E196" s="27">
        <v>3000</v>
      </c>
      <c r="F196" s="32">
        <v>300</v>
      </c>
      <c r="G196" s="32">
        <v>1200</v>
      </c>
      <c r="H196" s="28">
        <f t="shared" si="6"/>
        <v>0.4</v>
      </c>
      <c r="I196" s="28">
        <f t="shared" si="7"/>
        <v>0.06666700000000003</v>
      </c>
      <c r="J196" s="64" t="s">
        <v>577</v>
      </c>
      <c r="K196" s="64"/>
      <c r="L196" s="67" t="s">
        <v>578</v>
      </c>
      <c r="M196" s="78" t="s">
        <v>551</v>
      </c>
      <c r="N196" s="36"/>
    </row>
    <row r="197" spans="1:14" s="4" customFormat="1" ht="40.5" customHeight="1">
      <c r="A197" s="32">
        <v>9</v>
      </c>
      <c r="B197" s="34" t="s">
        <v>579</v>
      </c>
      <c r="C197" s="34" t="s">
        <v>580</v>
      </c>
      <c r="D197" s="36">
        <v>10000</v>
      </c>
      <c r="E197" s="36">
        <v>3000</v>
      </c>
      <c r="F197" s="32">
        <v>500</v>
      </c>
      <c r="G197" s="32">
        <v>1500</v>
      </c>
      <c r="H197" s="28">
        <f t="shared" si="6"/>
        <v>0.5</v>
      </c>
      <c r="I197" s="28">
        <f t="shared" si="7"/>
        <v>0.166667</v>
      </c>
      <c r="J197" s="64" t="s">
        <v>581</v>
      </c>
      <c r="K197" s="64"/>
      <c r="L197" s="78" t="s">
        <v>582</v>
      </c>
      <c r="M197" s="78" t="s">
        <v>551</v>
      </c>
      <c r="N197" s="36"/>
    </row>
    <row r="198" spans="1:14" s="4" customFormat="1" ht="86.25" customHeight="1">
      <c r="A198" s="32">
        <v>10</v>
      </c>
      <c r="B198" s="34" t="s">
        <v>583</v>
      </c>
      <c r="C198" s="94" t="s">
        <v>584</v>
      </c>
      <c r="D198" s="36">
        <v>60000</v>
      </c>
      <c r="E198" s="36">
        <v>30000</v>
      </c>
      <c r="F198" s="32">
        <v>2000</v>
      </c>
      <c r="G198" s="32">
        <v>5000</v>
      </c>
      <c r="H198" s="28">
        <f t="shared" si="6"/>
        <v>0.16666666666666666</v>
      </c>
      <c r="I198" s="28">
        <f t="shared" si="7"/>
        <v>-0.16666633333333333</v>
      </c>
      <c r="J198" s="64" t="s">
        <v>585</v>
      </c>
      <c r="K198" s="64" t="s">
        <v>586</v>
      </c>
      <c r="L198" s="67" t="s">
        <v>587</v>
      </c>
      <c r="M198" s="78" t="s">
        <v>551</v>
      </c>
      <c r="N198" s="36" t="s">
        <v>27</v>
      </c>
    </row>
    <row r="199" spans="1:42" ht="18.75" customHeight="1">
      <c r="A199" s="139" t="s">
        <v>588</v>
      </c>
      <c r="B199" s="139"/>
      <c r="C199" s="139"/>
      <c r="D199" s="30">
        <f>SUM(D200:D214)</f>
        <v>475000</v>
      </c>
      <c r="E199" s="31">
        <f>SUM(E200:E214)</f>
        <v>22000</v>
      </c>
      <c r="F199" s="32">
        <f>SUM(F200:F214)</f>
        <v>2200</v>
      </c>
      <c r="G199" s="32">
        <f>SUM(G200:G214)</f>
        <v>8300</v>
      </c>
      <c r="H199" s="28">
        <f t="shared" si="6"/>
        <v>0.37727272727272726</v>
      </c>
      <c r="I199" s="28">
        <f t="shared" si="7"/>
        <v>0.04393972727272727</v>
      </c>
      <c r="J199" s="60"/>
      <c r="K199" s="60"/>
      <c r="L199" s="72"/>
      <c r="M199" s="62"/>
      <c r="N199" s="61"/>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row>
    <row r="200" spans="1:42" ht="117.75" customHeight="1">
      <c r="A200" s="32">
        <v>11</v>
      </c>
      <c r="B200" s="75" t="s">
        <v>589</v>
      </c>
      <c r="C200" s="100" t="s">
        <v>590</v>
      </c>
      <c r="D200" s="32">
        <v>10000</v>
      </c>
      <c r="E200" s="32">
        <v>1000</v>
      </c>
      <c r="F200" s="32">
        <v>100</v>
      </c>
      <c r="G200" s="32">
        <v>400</v>
      </c>
      <c r="H200" s="28">
        <f t="shared" si="6"/>
        <v>0.4</v>
      </c>
      <c r="I200" s="28">
        <f t="shared" si="7"/>
        <v>0.06666700000000003</v>
      </c>
      <c r="J200" s="64" t="s">
        <v>591</v>
      </c>
      <c r="K200" s="64"/>
      <c r="L200" s="78" t="s">
        <v>592</v>
      </c>
      <c r="M200" s="78" t="s">
        <v>551</v>
      </c>
      <c r="N200" s="36"/>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row>
    <row r="201" spans="1:42" ht="76.5" customHeight="1">
      <c r="A201" s="32">
        <v>12</v>
      </c>
      <c r="B201" s="40" t="s">
        <v>593</v>
      </c>
      <c r="C201" s="101" t="s">
        <v>594</v>
      </c>
      <c r="D201" s="51">
        <v>5000</v>
      </c>
      <c r="E201" s="36">
        <v>1000</v>
      </c>
      <c r="F201" s="32">
        <v>100</v>
      </c>
      <c r="G201" s="32">
        <v>400</v>
      </c>
      <c r="H201" s="28">
        <f t="shared" si="6"/>
        <v>0.4</v>
      </c>
      <c r="I201" s="28">
        <f t="shared" si="7"/>
        <v>0.06666700000000003</v>
      </c>
      <c r="J201" s="64" t="s">
        <v>595</v>
      </c>
      <c r="K201" s="64"/>
      <c r="L201" s="34" t="s">
        <v>596</v>
      </c>
      <c r="M201" s="35" t="s">
        <v>556</v>
      </c>
      <c r="N201" s="33"/>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row>
    <row r="202" spans="1:42" ht="60">
      <c r="A202" s="32">
        <v>13</v>
      </c>
      <c r="B202" s="35" t="s">
        <v>597</v>
      </c>
      <c r="C202" s="98" t="s">
        <v>598</v>
      </c>
      <c r="D202" s="32">
        <v>5000</v>
      </c>
      <c r="E202" s="37">
        <v>1000</v>
      </c>
      <c r="F202" s="32">
        <v>100</v>
      </c>
      <c r="G202" s="32">
        <v>400</v>
      </c>
      <c r="H202" s="28">
        <f t="shared" si="6"/>
        <v>0.4</v>
      </c>
      <c r="I202" s="28">
        <f t="shared" si="7"/>
        <v>0.06666700000000003</v>
      </c>
      <c r="J202" s="64" t="s">
        <v>595</v>
      </c>
      <c r="K202" s="64"/>
      <c r="L202" s="34" t="s">
        <v>596</v>
      </c>
      <c r="M202" s="35" t="s">
        <v>556</v>
      </c>
      <c r="N202" s="36"/>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row>
    <row r="203" spans="1:42" ht="60">
      <c r="A203" s="32">
        <v>14</v>
      </c>
      <c r="B203" s="34" t="s">
        <v>599</v>
      </c>
      <c r="C203" s="52" t="s">
        <v>600</v>
      </c>
      <c r="D203" s="36">
        <v>12000</v>
      </c>
      <c r="E203" s="36">
        <v>1000</v>
      </c>
      <c r="F203" s="32">
        <v>100</v>
      </c>
      <c r="G203" s="32">
        <v>400</v>
      </c>
      <c r="H203" s="28">
        <f t="shared" si="6"/>
        <v>0.4</v>
      </c>
      <c r="I203" s="28">
        <f t="shared" si="7"/>
        <v>0.06666700000000003</v>
      </c>
      <c r="J203" s="64" t="s">
        <v>595</v>
      </c>
      <c r="K203" s="64"/>
      <c r="L203" s="34" t="s">
        <v>596</v>
      </c>
      <c r="M203" s="35" t="s">
        <v>556</v>
      </c>
      <c r="N203" s="10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row>
    <row r="204" spans="1:42" ht="60">
      <c r="A204" s="32">
        <v>15</v>
      </c>
      <c r="B204" s="34" t="s">
        <v>601</v>
      </c>
      <c r="C204" s="52" t="s">
        <v>602</v>
      </c>
      <c r="D204" s="36">
        <v>9000</v>
      </c>
      <c r="E204" s="36">
        <v>1000</v>
      </c>
      <c r="F204" s="32">
        <v>100</v>
      </c>
      <c r="G204" s="32">
        <v>400</v>
      </c>
      <c r="H204" s="28">
        <f t="shared" si="6"/>
        <v>0.4</v>
      </c>
      <c r="I204" s="28">
        <f t="shared" si="7"/>
        <v>0.06666700000000003</v>
      </c>
      <c r="J204" s="64" t="s">
        <v>595</v>
      </c>
      <c r="K204" s="64"/>
      <c r="L204" s="34" t="s">
        <v>596</v>
      </c>
      <c r="M204" s="35" t="s">
        <v>556</v>
      </c>
      <c r="N204" s="108"/>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row>
    <row r="205" spans="1:42" ht="60">
      <c r="A205" s="32">
        <v>16</v>
      </c>
      <c r="B205" s="34" t="s">
        <v>603</v>
      </c>
      <c r="C205" s="52" t="s">
        <v>604</v>
      </c>
      <c r="D205" s="37">
        <v>15000</v>
      </c>
      <c r="E205" s="37">
        <v>1000</v>
      </c>
      <c r="F205" s="32">
        <v>100</v>
      </c>
      <c r="G205" s="32">
        <v>400</v>
      </c>
      <c r="H205" s="28">
        <f t="shared" si="6"/>
        <v>0.4</v>
      </c>
      <c r="I205" s="28">
        <f t="shared" si="7"/>
        <v>0.06666700000000003</v>
      </c>
      <c r="J205" s="64" t="s">
        <v>595</v>
      </c>
      <c r="K205" s="64"/>
      <c r="L205" s="34" t="s">
        <v>596</v>
      </c>
      <c r="M205" s="35" t="s">
        <v>556</v>
      </c>
      <c r="N205" s="10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row>
    <row r="206" spans="1:42" ht="60">
      <c r="A206" s="32">
        <v>17</v>
      </c>
      <c r="B206" s="34" t="s">
        <v>605</v>
      </c>
      <c r="C206" s="98" t="s">
        <v>606</v>
      </c>
      <c r="D206" s="32">
        <v>8000</v>
      </c>
      <c r="E206" s="37">
        <v>1000</v>
      </c>
      <c r="F206" s="32">
        <v>100</v>
      </c>
      <c r="G206" s="32">
        <v>400</v>
      </c>
      <c r="H206" s="28">
        <f t="shared" si="6"/>
        <v>0.4</v>
      </c>
      <c r="I206" s="28">
        <f t="shared" si="7"/>
        <v>0.06666700000000003</v>
      </c>
      <c r="J206" s="64" t="s">
        <v>595</v>
      </c>
      <c r="K206" s="64"/>
      <c r="L206" s="34" t="s">
        <v>596</v>
      </c>
      <c r="M206" s="35" t="s">
        <v>556</v>
      </c>
      <c r="N206" s="10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row>
    <row r="207" spans="1:42" ht="63" customHeight="1">
      <c r="A207" s="32">
        <v>18</v>
      </c>
      <c r="B207" s="40" t="s">
        <v>607</v>
      </c>
      <c r="C207" s="98" t="s">
        <v>608</v>
      </c>
      <c r="D207" s="32">
        <v>5000</v>
      </c>
      <c r="E207" s="37">
        <v>1000</v>
      </c>
      <c r="F207" s="32">
        <v>100</v>
      </c>
      <c r="G207" s="32">
        <v>400</v>
      </c>
      <c r="H207" s="28">
        <f t="shared" si="6"/>
        <v>0.4</v>
      </c>
      <c r="I207" s="28">
        <f t="shared" si="7"/>
        <v>0.06666700000000003</v>
      </c>
      <c r="J207" s="64" t="s">
        <v>595</v>
      </c>
      <c r="K207" s="64"/>
      <c r="L207" s="34" t="s">
        <v>596</v>
      </c>
      <c r="M207" s="35" t="s">
        <v>556</v>
      </c>
      <c r="N207" s="10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row>
    <row r="208" spans="1:42" s="9" customFormat="1" ht="60">
      <c r="A208" s="32">
        <v>19</v>
      </c>
      <c r="B208" s="34" t="s">
        <v>609</v>
      </c>
      <c r="C208" s="98" t="s">
        <v>610</v>
      </c>
      <c r="D208" s="32">
        <v>7000</v>
      </c>
      <c r="E208" s="37">
        <v>1000</v>
      </c>
      <c r="F208" s="32">
        <v>100</v>
      </c>
      <c r="G208" s="32">
        <v>400</v>
      </c>
      <c r="H208" s="28">
        <f t="shared" si="6"/>
        <v>0.4</v>
      </c>
      <c r="I208" s="28">
        <f t="shared" si="7"/>
        <v>0.06666700000000003</v>
      </c>
      <c r="J208" s="64" t="s">
        <v>595</v>
      </c>
      <c r="K208" s="64"/>
      <c r="L208" s="34" t="s">
        <v>596</v>
      </c>
      <c r="M208" s="35" t="s">
        <v>556</v>
      </c>
      <c r="N208" s="107"/>
      <c r="O208" s="109"/>
      <c r="P208" s="110"/>
      <c r="Q208" s="109"/>
      <c r="R208" s="109"/>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s="9" customFormat="1" ht="60">
      <c r="A209" s="32">
        <v>20</v>
      </c>
      <c r="B209" s="35" t="s">
        <v>611</v>
      </c>
      <c r="C209" s="98" t="s">
        <v>612</v>
      </c>
      <c r="D209" s="37">
        <v>4000</v>
      </c>
      <c r="E209" s="37">
        <v>1000</v>
      </c>
      <c r="F209" s="32">
        <v>100</v>
      </c>
      <c r="G209" s="32">
        <v>400</v>
      </c>
      <c r="H209" s="28">
        <f t="shared" si="6"/>
        <v>0.4</v>
      </c>
      <c r="I209" s="28">
        <f t="shared" si="7"/>
        <v>0.06666700000000003</v>
      </c>
      <c r="J209" s="64" t="s">
        <v>595</v>
      </c>
      <c r="K209" s="64"/>
      <c r="L209" s="34" t="s">
        <v>596</v>
      </c>
      <c r="M209" s="35" t="s">
        <v>556</v>
      </c>
      <c r="N209" s="107"/>
      <c r="O209" s="109"/>
      <c r="P209" s="110"/>
      <c r="Q209" s="109"/>
      <c r="R209" s="109"/>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s="9" customFormat="1" ht="60">
      <c r="A210" s="32">
        <v>21</v>
      </c>
      <c r="B210" s="35" t="s">
        <v>613</v>
      </c>
      <c r="C210" s="98" t="s">
        <v>614</v>
      </c>
      <c r="D210" s="37">
        <v>300000</v>
      </c>
      <c r="E210" s="37">
        <v>2000</v>
      </c>
      <c r="F210" s="32">
        <v>200</v>
      </c>
      <c r="G210" s="32">
        <v>700</v>
      </c>
      <c r="H210" s="28">
        <f t="shared" si="6"/>
        <v>0.35</v>
      </c>
      <c r="I210" s="28">
        <f t="shared" si="7"/>
        <v>0.016666999999999987</v>
      </c>
      <c r="J210" s="64" t="s">
        <v>615</v>
      </c>
      <c r="K210" s="64"/>
      <c r="L210" s="67" t="s">
        <v>592</v>
      </c>
      <c r="M210" s="78" t="s">
        <v>551</v>
      </c>
      <c r="N210" s="107"/>
      <c r="O210" s="109"/>
      <c r="P210" s="110"/>
      <c r="Q210" s="109"/>
      <c r="R210" s="109"/>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14" s="4" customFormat="1" ht="41.25" customHeight="1">
      <c r="A211" s="32">
        <v>22</v>
      </c>
      <c r="B211" s="34" t="s">
        <v>616</v>
      </c>
      <c r="C211" s="100" t="s">
        <v>617</v>
      </c>
      <c r="D211" s="37">
        <v>20000</v>
      </c>
      <c r="E211" s="37">
        <v>1000</v>
      </c>
      <c r="F211" s="32">
        <v>100</v>
      </c>
      <c r="G211" s="32">
        <v>400</v>
      </c>
      <c r="H211" s="28">
        <f t="shared" si="6"/>
        <v>0.4</v>
      </c>
      <c r="I211" s="28">
        <f t="shared" si="7"/>
        <v>0.06666700000000003</v>
      </c>
      <c r="J211" s="64" t="s">
        <v>618</v>
      </c>
      <c r="K211" s="64"/>
      <c r="L211" s="67" t="s">
        <v>550</v>
      </c>
      <c r="M211" s="78" t="s">
        <v>551</v>
      </c>
      <c r="N211" s="36"/>
    </row>
    <row r="212" spans="1:42" ht="40.5" customHeight="1">
      <c r="A212" s="32">
        <v>23</v>
      </c>
      <c r="B212" s="34" t="s">
        <v>619</v>
      </c>
      <c r="C212" s="98" t="s">
        <v>620</v>
      </c>
      <c r="D212" s="36">
        <v>5000</v>
      </c>
      <c r="E212" s="36">
        <v>3000</v>
      </c>
      <c r="F212" s="32">
        <v>500</v>
      </c>
      <c r="G212" s="32">
        <v>1500</v>
      </c>
      <c r="H212" s="28">
        <f t="shared" si="6"/>
        <v>0.5</v>
      </c>
      <c r="I212" s="28">
        <f t="shared" si="7"/>
        <v>0.166667</v>
      </c>
      <c r="J212" s="64" t="s">
        <v>621</v>
      </c>
      <c r="K212" s="64"/>
      <c r="L212" s="67" t="s">
        <v>622</v>
      </c>
      <c r="M212" s="78" t="s">
        <v>551</v>
      </c>
      <c r="N212" s="36"/>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row>
    <row r="213" spans="1:42" ht="63" customHeight="1">
      <c r="A213" s="32">
        <v>24</v>
      </c>
      <c r="B213" s="40" t="s">
        <v>623</v>
      </c>
      <c r="C213" s="40" t="s">
        <v>624</v>
      </c>
      <c r="D213" s="37">
        <v>50000</v>
      </c>
      <c r="E213" s="36">
        <v>5000</v>
      </c>
      <c r="F213" s="32">
        <v>300</v>
      </c>
      <c r="G213" s="32">
        <v>1300</v>
      </c>
      <c r="H213" s="28">
        <f>G213/E213</f>
        <v>0.26</v>
      </c>
      <c r="I213" s="28">
        <f t="shared" si="7"/>
        <v>-0.07333299999999998</v>
      </c>
      <c r="J213" s="64" t="s">
        <v>595</v>
      </c>
      <c r="K213" s="64"/>
      <c r="L213" s="67" t="s">
        <v>592</v>
      </c>
      <c r="M213" s="78" t="s">
        <v>551</v>
      </c>
      <c r="N213" s="36"/>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row>
    <row r="214" spans="1:42" s="2" customFormat="1" ht="55.5" customHeight="1">
      <c r="A214" s="32">
        <v>25</v>
      </c>
      <c r="B214" s="40" t="s">
        <v>625</v>
      </c>
      <c r="C214" s="100" t="s">
        <v>626</v>
      </c>
      <c r="D214" s="37">
        <v>20000</v>
      </c>
      <c r="E214" s="37">
        <v>1000</v>
      </c>
      <c r="F214" s="32">
        <v>100</v>
      </c>
      <c r="G214" s="32">
        <v>400</v>
      </c>
      <c r="H214" s="28">
        <f>G214/E214</f>
        <v>0.4</v>
      </c>
      <c r="I214" s="28">
        <f t="shared" si="7"/>
        <v>0.06666700000000003</v>
      </c>
      <c r="J214" s="64" t="s">
        <v>595</v>
      </c>
      <c r="K214" s="64"/>
      <c r="L214" s="34" t="s">
        <v>627</v>
      </c>
      <c r="M214" s="78" t="s">
        <v>551</v>
      </c>
      <c r="N214" s="36"/>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row>
    <row r="215" spans="1:14" s="4" customFormat="1" ht="17.25" customHeight="1">
      <c r="A215" s="139" t="s">
        <v>628</v>
      </c>
      <c r="B215" s="139"/>
      <c r="C215" s="139"/>
      <c r="D215" s="30">
        <f>D216+D263</f>
        <v>9803157</v>
      </c>
      <c r="E215" s="31">
        <f>E216+E263</f>
        <v>1198922</v>
      </c>
      <c r="F215" s="32">
        <f>F216+F263</f>
        <v>96117</v>
      </c>
      <c r="G215" s="32">
        <f>G216+G263</f>
        <v>333220</v>
      </c>
      <c r="H215" s="28">
        <f>G215/E215</f>
        <v>0.27793300982048874</v>
      </c>
      <c r="I215" s="28">
        <f t="shared" si="7"/>
        <v>-0.05539999017951125</v>
      </c>
      <c r="J215" s="60"/>
      <c r="K215" s="60"/>
      <c r="L215" s="72"/>
      <c r="M215" s="62"/>
      <c r="N215" s="61"/>
    </row>
    <row r="216" spans="1:14" s="4" customFormat="1" ht="17.25" customHeight="1">
      <c r="A216" s="139" t="s">
        <v>629</v>
      </c>
      <c r="B216" s="139"/>
      <c r="C216" s="139"/>
      <c r="D216" s="30">
        <f>SUM(D217:D262)</f>
        <v>5270157</v>
      </c>
      <c r="E216" s="31">
        <f>SUM(E217:E262)</f>
        <v>1109222</v>
      </c>
      <c r="F216" s="32">
        <f>SUM(F217:F262)</f>
        <v>95667</v>
      </c>
      <c r="G216" s="32">
        <f>SUM(G217:G262)</f>
        <v>331430</v>
      </c>
      <c r="H216" s="28">
        <f>G216/E216</f>
        <v>0.29879501127817515</v>
      </c>
      <c r="I216" s="28">
        <f t="shared" si="7"/>
        <v>-0.03453798872182484</v>
      </c>
      <c r="J216" s="60"/>
      <c r="K216" s="60"/>
      <c r="L216" s="72"/>
      <c r="M216" s="62"/>
      <c r="N216" s="61"/>
    </row>
    <row r="217" spans="1:14" s="4" customFormat="1" ht="102" customHeight="1">
      <c r="A217" s="27">
        <v>1</v>
      </c>
      <c r="B217" s="34" t="s">
        <v>630</v>
      </c>
      <c r="C217" s="35" t="s">
        <v>631</v>
      </c>
      <c r="D217" s="36">
        <v>3550000</v>
      </c>
      <c r="E217" s="37">
        <v>750000</v>
      </c>
      <c r="F217" s="32">
        <v>75000</v>
      </c>
      <c r="G217" s="32">
        <v>243000</v>
      </c>
      <c r="H217" s="28">
        <f aca="true" t="shared" si="8" ref="H217:H246">G217/E217</f>
        <v>0.324</v>
      </c>
      <c r="I217" s="28">
        <f t="shared" si="7"/>
        <v>-0.00933299999999998</v>
      </c>
      <c r="J217" s="64" t="s">
        <v>902</v>
      </c>
      <c r="K217" s="64"/>
      <c r="L217" s="65" t="s">
        <v>632</v>
      </c>
      <c r="M217" s="32" t="s">
        <v>633</v>
      </c>
      <c r="N217" s="36" t="s">
        <v>634</v>
      </c>
    </row>
    <row r="218" spans="1:14" s="4" customFormat="1" ht="84" customHeight="1">
      <c r="A218" s="27">
        <v>2</v>
      </c>
      <c r="B218" s="34" t="s">
        <v>635</v>
      </c>
      <c r="C218" s="35" t="s">
        <v>636</v>
      </c>
      <c r="D218" s="36">
        <v>61496</v>
      </c>
      <c r="E218" s="37">
        <v>26496</v>
      </c>
      <c r="F218" s="32">
        <v>2500</v>
      </c>
      <c r="G218" s="32">
        <v>9250</v>
      </c>
      <c r="H218" s="28">
        <f t="shared" si="8"/>
        <v>0.3491092995169082</v>
      </c>
      <c r="I218" s="28">
        <f t="shared" si="7"/>
        <v>0.015776299516908232</v>
      </c>
      <c r="J218" s="64" t="s">
        <v>882</v>
      </c>
      <c r="K218" s="64"/>
      <c r="L218" s="40" t="s">
        <v>637</v>
      </c>
      <c r="M218" s="32" t="s">
        <v>40</v>
      </c>
      <c r="N218" s="37" t="s">
        <v>27</v>
      </c>
    </row>
    <row r="219" spans="1:14" s="4" customFormat="1" ht="139.5" customHeight="1">
      <c r="A219" s="27">
        <v>3</v>
      </c>
      <c r="B219" s="35" t="s">
        <v>638</v>
      </c>
      <c r="C219" s="48" t="s">
        <v>639</v>
      </c>
      <c r="D219" s="36">
        <v>400000</v>
      </c>
      <c r="E219" s="36">
        <v>45000</v>
      </c>
      <c r="F219" s="32">
        <v>1000</v>
      </c>
      <c r="G219" s="32">
        <v>2000</v>
      </c>
      <c r="H219" s="28">
        <f t="shared" si="8"/>
        <v>0.044444444444444446</v>
      </c>
      <c r="I219" s="28">
        <f t="shared" si="7"/>
        <v>-0.28888855555555554</v>
      </c>
      <c r="J219" s="64" t="s">
        <v>640</v>
      </c>
      <c r="K219" s="64"/>
      <c r="L219" s="78" t="s">
        <v>641</v>
      </c>
      <c r="M219" s="32" t="s">
        <v>181</v>
      </c>
      <c r="N219" s="37" t="s">
        <v>642</v>
      </c>
    </row>
    <row r="220" spans="1:14" s="4" customFormat="1" ht="146.25">
      <c r="A220" s="27">
        <v>4</v>
      </c>
      <c r="B220" s="34" t="s">
        <v>643</v>
      </c>
      <c r="C220" s="48" t="s">
        <v>644</v>
      </c>
      <c r="D220" s="36">
        <v>320000</v>
      </c>
      <c r="E220" s="37">
        <v>61000</v>
      </c>
      <c r="F220" s="32">
        <v>2000</v>
      </c>
      <c r="G220" s="32">
        <v>37000</v>
      </c>
      <c r="H220" s="28">
        <f t="shared" si="8"/>
        <v>0.6065573770491803</v>
      </c>
      <c r="I220" s="28">
        <f t="shared" si="7"/>
        <v>0.27322437704918034</v>
      </c>
      <c r="J220" s="64" t="s">
        <v>645</v>
      </c>
      <c r="K220" s="64" t="s">
        <v>646</v>
      </c>
      <c r="L220" s="34" t="s">
        <v>647</v>
      </c>
      <c r="M220" s="111" t="s">
        <v>648</v>
      </c>
      <c r="N220" s="34" t="s">
        <v>649</v>
      </c>
    </row>
    <row r="221" spans="1:14" s="4" customFormat="1" ht="207.75" customHeight="1">
      <c r="A221" s="27">
        <v>5</v>
      </c>
      <c r="B221" s="33" t="s">
        <v>650</v>
      </c>
      <c r="C221" s="47" t="s">
        <v>651</v>
      </c>
      <c r="D221" s="32">
        <v>137871</v>
      </c>
      <c r="E221" s="32">
        <v>16000</v>
      </c>
      <c r="F221" s="32">
        <v>1540</v>
      </c>
      <c r="G221" s="32">
        <v>2542</v>
      </c>
      <c r="H221" s="28">
        <f t="shared" si="8"/>
        <v>0.158875</v>
      </c>
      <c r="I221" s="28">
        <f t="shared" si="7"/>
        <v>-0.174458</v>
      </c>
      <c r="J221" s="64" t="s">
        <v>652</v>
      </c>
      <c r="K221" s="64" t="s">
        <v>653</v>
      </c>
      <c r="L221" s="67" t="s">
        <v>654</v>
      </c>
      <c r="M221" s="112" t="s">
        <v>84</v>
      </c>
      <c r="N221" s="36" t="s">
        <v>27</v>
      </c>
    </row>
    <row r="222" spans="1:14" s="4" customFormat="1" ht="238.5" customHeight="1">
      <c r="A222" s="27">
        <v>6</v>
      </c>
      <c r="B222" s="33" t="s">
        <v>655</v>
      </c>
      <c r="C222" s="47" t="s">
        <v>656</v>
      </c>
      <c r="D222" s="32">
        <v>54934</v>
      </c>
      <c r="E222" s="32">
        <v>20000</v>
      </c>
      <c r="F222" s="32">
        <v>2000</v>
      </c>
      <c r="G222" s="32">
        <v>5541</v>
      </c>
      <c r="H222" s="28">
        <f t="shared" si="8"/>
        <v>0.27705</v>
      </c>
      <c r="I222" s="28">
        <f t="shared" si="7"/>
        <v>-0.05628299999999997</v>
      </c>
      <c r="J222" s="64" t="s">
        <v>657</v>
      </c>
      <c r="K222" s="64" t="s">
        <v>658</v>
      </c>
      <c r="L222" s="67" t="s">
        <v>654</v>
      </c>
      <c r="M222" s="112" t="s">
        <v>84</v>
      </c>
      <c r="N222" s="36" t="s">
        <v>27</v>
      </c>
    </row>
    <row r="223" spans="1:14" s="4" customFormat="1" ht="127.5" customHeight="1">
      <c r="A223" s="27">
        <v>7</v>
      </c>
      <c r="B223" s="34" t="s">
        <v>659</v>
      </c>
      <c r="C223" s="48" t="s">
        <v>660</v>
      </c>
      <c r="D223" s="36">
        <v>41368</v>
      </c>
      <c r="E223" s="37">
        <v>15000</v>
      </c>
      <c r="F223" s="32">
        <v>500</v>
      </c>
      <c r="G223" s="32">
        <v>4250</v>
      </c>
      <c r="H223" s="28">
        <f t="shared" si="8"/>
        <v>0.2833333333333333</v>
      </c>
      <c r="I223" s="28">
        <f t="shared" si="7"/>
        <v>-0.049999666666666664</v>
      </c>
      <c r="J223" s="64" t="s">
        <v>661</v>
      </c>
      <c r="K223" s="64" t="s">
        <v>883</v>
      </c>
      <c r="L223" s="67" t="s">
        <v>662</v>
      </c>
      <c r="M223" s="113" t="s">
        <v>663</v>
      </c>
      <c r="N223" s="36"/>
    </row>
    <row r="224" spans="1:14" s="4" customFormat="1" ht="53.25" customHeight="1">
      <c r="A224" s="27">
        <v>8</v>
      </c>
      <c r="B224" s="34" t="s">
        <v>664</v>
      </c>
      <c r="C224" s="35" t="s">
        <v>665</v>
      </c>
      <c r="D224" s="36">
        <v>4477</v>
      </c>
      <c r="E224" s="37">
        <v>2300</v>
      </c>
      <c r="F224" s="32">
        <v>200</v>
      </c>
      <c r="G224" s="32">
        <v>600</v>
      </c>
      <c r="H224" s="28">
        <f t="shared" si="8"/>
        <v>0.2608695652173913</v>
      </c>
      <c r="I224" s="28">
        <f t="shared" si="7"/>
        <v>-0.0724634347826087</v>
      </c>
      <c r="J224" s="64" t="s">
        <v>666</v>
      </c>
      <c r="K224" s="64"/>
      <c r="L224" s="65" t="s">
        <v>884</v>
      </c>
      <c r="M224" s="32" t="s">
        <v>26</v>
      </c>
      <c r="N224" s="36"/>
    </row>
    <row r="225" spans="1:14" s="4" customFormat="1" ht="218.25" customHeight="1">
      <c r="A225" s="27">
        <v>9</v>
      </c>
      <c r="B225" s="34" t="s">
        <v>667</v>
      </c>
      <c r="C225" s="48" t="s">
        <v>668</v>
      </c>
      <c r="D225" s="36">
        <v>28000</v>
      </c>
      <c r="E225" s="37">
        <v>10000</v>
      </c>
      <c r="F225" s="32">
        <v>3500</v>
      </c>
      <c r="G225" s="32">
        <v>3908</v>
      </c>
      <c r="H225" s="28">
        <f t="shared" si="8"/>
        <v>0.3908</v>
      </c>
      <c r="I225" s="28">
        <f t="shared" si="7"/>
        <v>0.05746699999999999</v>
      </c>
      <c r="J225" s="64" t="s">
        <v>669</v>
      </c>
      <c r="K225" s="64"/>
      <c r="L225" s="34" t="s">
        <v>662</v>
      </c>
      <c r="M225" s="113" t="s">
        <v>663</v>
      </c>
      <c r="N225" s="36" t="s">
        <v>27</v>
      </c>
    </row>
    <row r="226" spans="1:14" s="4" customFormat="1" ht="109.5" customHeight="1">
      <c r="A226" s="27">
        <v>10</v>
      </c>
      <c r="B226" s="102" t="s">
        <v>670</v>
      </c>
      <c r="C226" s="95" t="s">
        <v>671</v>
      </c>
      <c r="D226" s="93">
        <v>5730</v>
      </c>
      <c r="E226" s="93">
        <v>1000</v>
      </c>
      <c r="F226" s="32">
        <v>0</v>
      </c>
      <c r="G226" s="32">
        <v>100</v>
      </c>
      <c r="H226" s="28">
        <f t="shared" si="8"/>
        <v>0.1</v>
      </c>
      <c r="I226" s="28">
        <f t="shared" si="7"/>
        <v>-0.23333299999999998</v>
      </c>
      <c r="J226" s="64" t="s">
        <v>885</v>
      </c>
      <c r="K226" s="64"/>
      <c r="L226" s="65" t="s">
        <v>672</v>
      </c>
      <c r="M226" s="46" t="s">
        <v>148</v>
      </c>
      <c r="N226" s="36"/>
    </row>
    <row r="227" spans="1:14" s="4" customFormat="1" ht="95.25" customHeight="1">
      <c r="A227" s="27">
        <v>11</v>
      </c>
      <c r="B227" s="33" t="s">
        <v>673</v>
      </c>
      <c r="C227" s="47" t="s">
        <v>674</v>
      </c>
      <c r="D227" s="37">
        <v>31250</v>
      </c>
      <c r="E227" s="36">
        <v>8500</v>
      </c>
      <c r="F227" s="32">
        <v>800</v>
      </c>
      <c r="G227" s="32">
        <v>4400</v>
      </c>
      <c r="H227" s="28">
        <f t="shared" si="8"/>
        <v>0.5176470588235295</v>
      </c>
      <c r="I227" s="28">
        <f t="shared" si="7"/>
        <v>0.18431405882352947</v>
      </c>
      <c r="J227" s="64" t="s">
        <v>886</v>
      </c>
      <c r="K227" s="64"/>
      <c r="L227" s="67" t="s">
        <v>675</v>
      </c>
      <c r="M227" s="32" t="s">
        <v>676</v>
      </c>
      <c r="N227" s="36"/>
    </row>
    <row r="228" spans="1:14" s="4" customFormat="1" ht="84">
      <c r="A228" s="27">
        <v>12</v>
      </c>
      <c r="B228" s="34" t="s">
        <v>677</v>
      </c>
      <c r="C228" s="35" t="s">
        <v>678</v>
      </c>
      <c r="D228" s="36">
        <v>8100</v>
      </c>
      <c r="E228" s="37">
        <v>2000</v>
      </c>
      <c r="F228" s="32">
        <v>0</v>
      </c>
      <c r="G228" s="32">
        <v>0</v>
      </c>
      <c r="H228" s="28">
        <f t="shared" si="8"/>
        <v>0</v>
      </c>
      <c r="I228" s="28">
        <f t="shared" si="7"/>
        <v>-0.333333</v>
      </c>
      <c r="J228" s="64" t="s">
        <v>679</v>
      </c>
      <c r="K228" s="64" t="s">
        <v>680</v>
      </c>
      <c r="L228" s="67" t="s">
        <v>662</v>
      </c>
      <c r="M228" s="36" t="s">
        <v>528</v>
      </c>
      <c r="N228" s="34"/>
    </row>
    <row r="229" spans="1:14" s="4" customFormat="1" ht="75.75" customHeight="1">
      <c r="A229" s="27">
        <v>13</v>
      </c>
      <c r="B229" s="34" t="s">
        <v>681</v>
      </c>
      <c r="C229" s="35" t="s">
        <v>682</v>
      </c>
      <c r="D229" s="36">
        <v>21029</v>
      </c>
      <c r="E229" s="37">
        <v>12900</v>
      </c>
      <c r="F229" s="32">
        <v>220</v>
      </c>
      <c r="G229" s="32">
        <v>1520</v>
      </c>
      <c r="H229" s="28">
        <f t="shared" si="8"/>
        <v>0.11782945736434108</v>
      </c>
      <c r="I229" s="28">
        <f t="shared" si="7"/>
        <v>-0.2155035426356589</v>
      </c>
      <c r="J229" s="64" t="s">
        <v>887</v>
      </c>
      <c r="K229" s="64"/>
      <c r="L229" s="67" t="s">
        <v>683</v>
      </c>
      <c r="M229" s="36" t="s">
        <v>528</v>
      </c>
      <c r="N229" s="34"/>
    </row>
    <row r="230" spans="1:14" s="4" customFormat="1" ht="77.25" customHeight="1">
      <c r="A230" s="27">
        <v>14</v>
      </c>
      <c r="B230" s="34" t="s">
        <v>684</v>
      </c>
      <c r="C230" s="47" t="s">
        <v>685</v>
      </c>
      <c r="D230" s="36">
        <v>5324</v>
      </c>
      <c r="E230" s="36">
        <v>2500</v>
      </c>
      <c r="F230" s="32">
        <v>80</v>
      </c>
      <c r="G230" s="32">
        <v>220</v>
      </c>
      <c r="H230" s="28">
        <f t="shared" si="8"/>
        <v>0.088</v>
      </c>
      <c r="I230" s="28">
        <f t="shared" si="7"/>
        <v>-0.245333</v>
      </c>
      <c r="J230" s="64" t="s">
        <v>686</v>
      </c>
      <c r="K230" s="64" t="s">
        <v>687</v>
      </c>
      <c r="L230" s="67" t="s">
        <v>688</v>
      </c>
      <c r="M230" s="36" t="s">
        <v>62</v>
      </c>
      <c r="N230" s="34"/>
    </row>
    <row r="231" spans="1:14" s="4" customFormat="1" ht="91.5" customHeight="1">
      <c r="A231" s="27">
        <v>15</v>
      </c>
      <c r="B231" s="34" t="s">
        <v>689</v>
      </c>
      <c r="C231" s="48" t="s">
        <v>690</v>
      </c>
      <c r="D231" s="36">
        <v>2000</v>
      </c>
      <c r="E231" s="37">
        <v>1415</v>
      </c>
      <c r="F231" s="32">
        <v>150</v>
      </c>
      <c r="G231" s="32">
        <v>550</v>
      </c>
      <c r="H231" s="28">
        <f t="shared" si="8"/>
        <v>0.38869257950530034</v>
      </c>
      <c r="I231" s="28">
        <f t="shared" si="7"/>
        <v>0.05535957950530035</v>
      </c>
      <c r="J231" s="64" t="s">
        <v>691</v>
      </c>
      <c r="K231" s="64" t="s">
        <v>888</v>
      </c>
      <c r="L231" s="34" t="s">
        <v>692</v>
      </c>
      <c r="M231" s="36" t="s">
        <v>62</v>
      </c>
      <c r="N231" s="36"/>
    </row>
    <row r="232" spans="1:42" s="10" customFormat="1" ht="185.25" customHeight="1">
      <c r="A232" s="27">
        <v>16</v>
      </c>
      <c r="B232" s="40" t="s">
        <v>693</v>
      </c>
      <c r="C232" s="54" t="s">
        <v>694</v>
      </c>
      <c r="D232" s="37">
        <v>38000</v>
      </c>
      <c r="E232" s="37">
        <v>10000</v>
      </c>
      <c r="F232" s="32">
        <v>500</v>
      </c>
      <c r="G232" s="32">
        <v>1000</v>
      </c>
      <c r="H232" s="28">
        <f t="shared" si="8"/>
        <v>0.1</v>
      </c>
      <c r="I232" s="28">
        <f t="shared" si="7"/>
        <v>-0.23333299999999998</v>
      </c>
      <c r="J232" s="64" t="s">
        <v>695</v>
      </c>
      <c r="K232" s="64"/>
      <c r="L232" s="65" t="s">
        <v>692</v>
      </c>
      <c r="M232" s="36" t="s">
        <v>62</v>
      </c>
      <c r="N232" s="36"/>
      <c r="O232" s="114"/>
      <c r="P232" s="115"/>
      <c r="Q232" s="114"/>
      <c r="R232" s="114"/>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row>
    <row r="233" spans="1:42" s="10" customFormat="1" ht="162" customHeight="1">
      <c r="A233" s="27">
        <v>17</v>
      </c>
      <c r="B233" s="33" t="s">
        <v>696</v>
      </c>
      <c r="C233" s="47" t="s">
        <v>697</v>
      </c>
      <c r="D233" s="32">
        <v>59602</v>
      </c>
      <c r="E233" s="32">
        <v>5000</v>
      </c>
      <c r="F233" s="32">
        <v>100</v>
      </c>
      <c r="G233" s="32">
        <v>400</v>
      </c>
      <c r="H233" s="28">
        <f t="shared" si="8"/>
        <v>0.08</v>
      </c>
      <c r="I233" s="28">
        <f t="shared" si="7"/>
        <v>-0.253333</v>
      </c>
      <c r="J233" s="64" t="s">
        <v>698</v>
      </c>
      <c r="K233" s="64" t="s">
        <v>699</v>
      </c>
      <c r="L233" s="65" t="s">
        <v>688</v>
      </c>
      <c r="M233" s="32" t="s">
        <v>700</v>
      </c>
      <c r="N233" s="36"/>
      <c r="O233" s="114"/>
      <c r="P233" s="115"/>
      <c r="Q233" s="114"/>
      <c r="R233" s="114"/>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row>
    <row r="234" spans="1:42" s="10" customFormat="1" ht="99" customHeight="1">
      <c r="A234" s="27">
        <v>18</v>
      </c>
      <c r="B234" s="33" t="s">
        <v>701</v>
      </c>
      <c r="C234" s="103" t="s">
        <v>702</v>
      </c>
      <c r="D234" s="36">
        <v>6032</v>
      </c>
      <c r="E234" s="27">
        <v>2000</v>
      </c>
      <c r="F234" s="32">
        <v>114</v>
      </c>
      <c r="G234" s="32">
        <v>114</v>
      </c>
      <c r="H234" s="28">
        <f t="shared" si="8"/>
        <v>0.057</v>
      </c>
      <c r="I234" s="28">
        <f t="shared" si="7"/>
        <v>-0.276333</v>
      </c>
      <c r="J234" s="64" t="s">
        <v>703</v>
      </c>
      <c r="K234" s="64" t="s">
        <v>704</v>
      </c>
      <c r="L234" s="65" t="s">
        <v>688</v>
      </c>
      <c r="M234" s="32" t="s">
        <v>62</v>
      </c>
      <c r="N234" s="36"/>
      <c r="O234" s="114"/>
      <c r="P234" s="115"/>
      <c r="Q234" s="114"/>
      <c r="R234" s="114"/>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row>
    <row r="235" spans="1:42" s="10" customFormat="1" ht="228.75" customHeight="1">
      <c r="A235" s="27">
        <v>19</v>
      </c>
      <c r="B235" s="34" t="s">
        <v>705</v>
      </c>
      <c r="C235" s="77" t="s">
        <v>706</v>
      </c>
      <c r="D235" s="36">
        <v>40000</v>
      </c>
      <c r="E235" s="36">
        <v>8000</v>
      </c>
      <c r="F235" s="32">
        <v>10</v>
      </c>
      <c r="G235" s="32">
        <v>250</v>
      </c>
      <c r="H235" s="28">
        <f t="shared" si="8"/>
        <v>0.03125</v>
      </c>
      <c r="I235" s="28">
        <f t="shared" si="7"/>
        <v>-0.302083</v>
      </c>
      <c r="J235" s="64" t="s">
        <v>889</v>
      </c>
      <c r="K235" s="64" t="s">
        <v>890</v>
      </c>
      <c r="L235" s="67" t="s">
        <v>707</v>
      </c>
      <c r="M235" s="32" t="s">
        <v>62</v>
      </c>
      <c r="N235" s="36"/>
      <c r="O235" s="114"/>
      <c r="P235" s="115"/>
      <c r="Q235" s="114"/>
      <c r="R235" s="114"/>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row>
    <row r="236" spans="1:14" s="4" customFormat="1" ht="132" customHeight="1">
      <c r="A236" s="27">
        <v>20</v>
      </c>
      <c r="B236" s="34" t="s">
        <v>708</v>
      </c>
      <c r="C236" s="77" t="s">
        <v>709</v>
      </c>
      <c r="D236" s="36">
        <v>8000</v>
      </c>
      <c r="E236" s="36">
        <v>2000</v>
      </c>
      <c r="F236" s="32">
        <v>15</v>
      </c>
      <c r="G236" s="32">
        <v>45</v>
      </c>
      <c r="H236" s="28">
        <f t="shared" si="8"/>
        <v>0.0225</v>
      </c>
      <c r="I236" s="28">
        <f t="shared" si="7"/>
        <v>-0.31083299999999997</v>
      </c>
      <c r="J236" s="64" t="s">
        <v>710</v>
      </c>
      <c r="K236" s="64" t="s">
        <v>891</v>
      </c>
      <c r="L236" s="65" t="s">
        <v>711</v>
      </c>
      <c r="M236" s="32" t="s">
        <v>148</v>
      </c>
      <c r="N236" s="36"/>
    </row>
    <row r="237" spans="1:14" s="4" customFormat="1" ht="152.25" customHeight="1">
      <c r="A237" s="27">
        <v>21</v>
      </c>
      <c r="B237" s="104" t="s">
        <v>712</v>
      </c>
      <c r="C237" s="48" t="s">
        <v>713</v>
      </c>
      <c r="D237" s="36">
        <v>2866</v>
      </c>
      <c r="E237" s="27">
        <v>2466</v>
      </c>
      <c r="F237" s="32">
        <v>5</v>
      </c>
      <c r="G237" s="32">
        <v>15</v>
      </c>
      <c r="H237" s="28">
        <f t="shared" si="8"/>
        <v>0.006082725060827251</v>
      </c>
      <c r="I237" s="28">
        <f t="shared" si="7"/>
        <v>-0.32725027493917275</v>
      </c>
      <c r="J237" s="64" t="s">
        <v>714</v>
      </c>
      <c r="K237" s="64"/>
      <c r="L237" s="116" t="s">
        <v>715</v>
      </c>
      <c r="M237" s="32" t="s">
        <v>32</v>
      </c>
      <c r="N237" s="36"/>
    </row>
    <row r="238" spans="1:14" s="4" customFormat="1" ht="165" customHeight="1">
      <c r="A238" s="27">
        <v>22</v>
      </c>
      <c r="B238" s="33" t="s">
        <v>716</v>
      </c>
      <c r="C238" s="40" t="s">
        <v>717</v>
      </c>
      <c r="D238" s="37">
        <v>150000</v>
      </c>
      <c r="E238" s="37">
        <v>18000</v>
      </c>
      <c r="F238" s="32">
        <v>0</v>
      </c>
      <c r="G238" s="32">
        <v>0</v>
      </c>
      <c r="H238" s="28">
        <f t="shared" si="8"/>
        <v>0</v>
      </c>
      <c r="I238" s="28">
        <f t="shared" si="7"/>
        <v>-0.333333</v>
      </c>
      <c r="J238" s="64" t="s">
        <v>718</v>
      </c>
      <c r="K238" s="64" t="s">
        <v>892</v>
      </c>
      <c r="L238" s="67" t="s">
        <v>719</v>
      </c>
      <c r="M238" s="32" t="s">
        <v>720</v>
      </c>
      <c r="N238" s="36"/>
    </row>
    <row r="239" spans="1:14" s="4" customFormat="1" ht="138.75" customHeight="1">
      <c r="A239" s="27">
        <v>23</v>
      </c>
      <c r="B239" s="35" t="s">
        <v>721</v>
      </c>
      <c r="C239" s="35" t="s">
        <v>722</v>
      </c>
      <c r="D239" s="36">
        <v>4000</v>
      </c>
      <c r="E239" s="27">
        <v>1000</v>
      </c>
      <c r="F239" s="32">
        <v>80</v>
      </c>
      <c r="G239" s="32">
        <v>180</v>
      </c>
      <c r="H239" s="28">
        <f t="shared" si="8"/>
        <v>0.18</v>
      </c>
      <c r="I239" s="28">
        <f t="shared" si="7"/>
        <v>-0.153333</v>
      </c>
      <c r="J239" s="64" t="s">
        <v>723</v>
      </c>
      <c r="K239" s="64" t="s">
        <v>893</v>
      </c>
      <c r="L239" s="33" t="s">
        <v>692</v>
      </c>
      <c r="M239" s="32" t="s">
        <v>62</v>
      </c>
      <c r="N239" s="36"/>
    </row>
    <row r="240" spans="1:14" s="4" customFormat="1" ht="159.75" customHeight="1">
      <c r="A240" s="27">
        <v>24</v>
      </c>
      <c r="B240" s="105" t="s">
        <v>724</v>
      </c>
      <c r="C240" s="103" t="s">
        <v>725</v>
      </c>
      <c r="D240" s="106">
        <v>16000</v>
      </c>
      <c r="E240" s="106">
        <v>5000</v>
      </c>
      <c r="F240" s="32">
        <v>50</v>
      </c>
      <c r="G240" s="32">
        <v>150</v>
      </c>
      <c r="H240" s="28">
        <f t="shared" si="8"/>
        <v>0.03</v>
      </c>
      <c r="I240" s="28">
        <f t="shared" si="7"/>
        <v>-0.30333299999999996</v>
      </c>
      <c r="J240" s="64" t="s">
        <v>726</v>
      </c>
      <c r="K240" s="64"/>
      <c r="L240" s="33" t="s">
        <v>692</v>
      </c>
      <c r="M240" s="32" t="s">
        <v>62</v>
      </c>
      <c r="N240" s="36" t="s">
        <v>727</v>
      </c>
    </row>
    <row r="241" spans="1:14" s="4" customFormat="1" ht="82.5" customHeight="1">
      <c r="A241" s="27">
        <v>25</v>
      </c>
      <c r="B241" s="34" t="s">
        <v>728</v>
      </c>
      <c r="C241" s="34" t="s">
        <v>729</v>
      </c>
      <c r="D241" s="36">
        <v>5000</v>
      </c>
      <c r="E241" s="57">
        <v>4500</v>
      </c>
      <c r="F241" s="32">
        <v>0</v>
      </c>
      <c r="G241" s="32">
        <v>0</v>
      </c>
      <c r="H241" s="28">
        <f t="shared" si="8"/>
        <v>0</v>
      </c>
      <c r="I241" s="28">
        <f t="shared" si="7"/>
        <v>-0.333333</v>
      </c>
      <c r="J241" s="64" t="s">
        <v>730</v>
      </c>
      <c r="K241" s="64" t="s">
        <v>731</v>
      </c>
      <c r="L241" s="67" t="s">
        <v>688</v>
      </c>
      <c r="M241" s="32" t="s">
        <v>700</v>
      </c>
      <c r="N241" s="36"/>
    </row>
    <row r="242" spans="1:14" s="4" customFormat="1" ht="104.25" customHeight="1">
      <c r="A242" s="27">
        <v>26</v>
      </c>
      <c r="B242" s="34" t="s">
        <v>732</v>
      </c>
      <c r="C242" s="77" t="s">
        <v>733</v>
      </c>
      <c r="D242" s="36">
        <v>9219</v>
      </c>
      <c r="E242" s="36">
        <v>1000</v>
      </c>
      <c r="F242" s="32">
        <v>0</v>
      </c>
      <c r="G242" s="32">
        <v>0</v>
      </c>
      <c r="H242" s="28">
        <f t="shared" si="8"/>
        <v>0</v>
      </c>
      <c r="I242" s="28">
        <f t="shared" si="7"/>
        <v>-0.333333</v>
      </c>
      <c r="J242" s="64" t="s">
        <v>734</v>
      </c>
      <c r="K242" s="64" t="s">
        <v>894</v>
      </c>
      <c r="L242" s="50" t="s">
        <v>735</v>
      </c>
      <c r="M242" s="36" t="s">
        <v>309</v>
      </c>
      <c r="N242" s="36"/>
    </row>
    <row r="243" spans="1:42" s="11" customFormat="1" ht="111" customHeight="1">
      <c r="A243" s="27">
        <v>27</v>
      </c>
      <c r="B243" s="35" t="s">
        <v>736</v>
      </c>
      <c r="C243" s="48" t="s">
        <v>737</v>
      </c>
      <c r="D243" s="36">
        <v>4300</v>
      </c>
      <c r="E243" s="27">
        <v>1720</v>
      </c>
      <c r="F243" s="32">
        <v>20</v>
      </c>
      <c r="G243" s="32">
        <v>670</v>
      </c>
      <c r="H243" s="28">
        <f t="shared" si="8"/>
        <v>0.38953488372093026</v>
      </c>
      <c r="I243" s="28">
        <f t="shared" si="7"/>
        <v>0.05620188372093027</v>
      </c>
      <c r="J243" s="64" t="s">
        <v>738</v>
      </c>
      <c r="K243" s="64"/>
      <c r="L243" s="65" t="s">
        <v>688</v>
      </c>
      <c r="M243" s="36" t="s">
        <v>62</v>
      </c>
      <c r="N243" s="36"/>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row>
    <row r="244" spans="1:42" s="1" customFormat="1" ht="167.25" customHeight="1">
      <c r="A244" s="27">
        <v>28</v>
      </c>
      <c r="B244" s="34" t="s">
        <v>739</v>
      </c>
      <c r="C244" s="77" t="s">
        <v>740</v>
      </c>
      <c r="D244" s="36">
        <v>5516</v>
      </c>
      <c r="E244" s="32">
        <v>1000</v>
      </c>
      <c r="F244" s="32">
        <v>0</v>
      </c>
      <c r="G244" s="32">
        <v>0</v>
      </c>
      <c r="H244" s="28">
        <f t="shared" si="8"/>
        <v>0</v>
      </c>
      <c r="I244" s="28">
        <f t="shared" si="7"/>
        <v>-0.333333</v>
      </c>
      <c r="J244" s="64" t="s">
        <v>741</v>
      </c>
      <c r="K244" s="64" t="s">
        <v>742</v>
      </c>
      <c r="L244" s="65" t="s">
        <v>688</v>
      </c>
      <c r="M244" s="36" t="s">
        <v>62</v>
      </c>
      <c r="N244" s="36"/>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row>
    <row r="245" spans="1:42" s="11" customFormat="1" ht="144.75" customHeight="1">
      <c r="A245" s="27">
        <v>29</v>
      </c>
      <c r="B245" s="33" t="s">
        <v>743</v>
      </c>
      <c r="C245" s="47" t="s">
        <v>744</v>
      </c>
      <c r="D245" s="37">
        <v>4500</v>
      </c>
      <c r="E245" s="36">
        <v>2000</v>
      </c>
      <c r="F245" s="32">
        <v>0</v>
      </c>
      <c r="G245" s="32">
        <v>0</v>
      </c>
      <c r="H245" s="28">
        <f t="shared" si="8"/>
        <v>0</v>
      </c>
      <c r="I245" s="28">
        <f t="shared" si="7"/>
        <v>-0.333333</v>
      </c>
      <c r="J245" s="64" t="s">
        <v>745</v>
      </c>
      <c r="K245" s="64" t="s">
        <v>895</v>
      </c>
      <c r="L245" s="67" t="s">
        <v>746</v>
      </c>
      <c r="M245" s="36" t="s">
        <v>62</v>
      </c>
      <c r="N245" s="11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row>
    <row r="246" spans="1:14" s="7" customFormat="1" ht="87.75" customHeight="1">
      <c r="A246" s="27">
        <v>30</v>
      </c>
      <c r="B246" s="33" t="s">
        <v>747</v>
      </c>
      <c r="C246" s="33" t="s">
        <v>748</v>
      </c>
      <c r="D246" s="32">
        <v>2600</v>
      </c>
      <c r="E246" s="32">
        <v>1800</v>
      </c>
      <c r="F246" s="32">
        <v>150</v>
      </c>
      <c r="G246" s="32">
        <v>610</v>
      </c>
      <c r="H246" s="28">
        <f t="shared" si="8"/>
        <v>0.3388888888888889</v>
      </c>
      <c r="I246" s="28">
        <f t="shared" si="7"/>
        <v>0.005555888888888916</v>
      </c>
      <c r="J246" s="64" t="s">
        <v>749</v>
      </c>
      <c r="K246" s="64"/>
      <c r="L246" s="40" t="s">
        <v>750</v>
      </c>
      <c r="M246" s="46" t="s">
        <v>240</v>
      </c>
      <c r="N246" s="36"/>
    </row>
    <row r="247" spans="1:14" s="7" customFormat="1" ht="100.5" customHeight="1">
      <c r="A247" s="27">
        <v>31</v>
      </c>
      <c r="B247" s="33" t="s">
        <v>751</v>
      </c>
      <c r="C247" s="33" t="s">
        <v>752</v>
      </c>
      <c r="D247" s="37">
        <v>2140</v>
      </c>
      <c r="E247" s="36">
        <v>1500</v>
      </c>
      <c r="F247" s="32">
        <v>20</v>
      </c>
      <c r="G247" s="32">
        <v>80</v>
      </c>
      <c r="H247" s="28">
        <f aca="true" t="shared" si="9" ref="H247:H271">G247/E247</f>
        <v>0.05333333333333334</v>
      </c>
      <c r="I247" s="28">
        <f t="shared" si="7"/>
        <v>-0.27999966666666665</v>
      </c>
      <c r="J247" s="64" t="s">
        <v>753</v>
      </c>
      <c r="K247" s="64"/>
      <c r="L247" s="65" t="s">
        <v>754</v>
      </c>
      <c r="M247" s="46" t="s">
        <v>181</v>
      </c>
      <c r="N247" s="37"/>
    </row>
    <row r="248" spans="1:14" s="7" customFormat="1" ht="112.5" customHeight="1">
      <c r="A248" s="27">
        <v>32</v>
      </c>
      <c r="B248" s="34" t="s">
        <v>755</v>
      </c>
      <c r="C248" s="77" t="s">
        <v>756</v>
      </c>
      <c r="D248" s="36">
        <v>3000</v>
      </c>
      <c r="E248" s="36">
        <v>680</v>
      </c>
      <c r="F248" s="32">
        <v>150</v>
      </c>
      <c r="G248" s="32">
        <v>225</v>
      </c>
      <c r="H248" s="28">
        <f t="shared" si="9"/>
        <v>0.33088235294117646</v>
      </c>
      <c r="I248" s="28">
        <f t="shared" si="7"/>
        <v>-0.0024506470588235296</v>
      </c>
      <c r="J248" s="64" t="s">
        <v>757</v>
      </c>
      <c r="K248" s="64"/>
      <c r="L248" s="65" t="s">
        <v>758</v>
      </c>
      <c r="M248" s="46" t="s">
        <v>98</v>
      </c>
      <c r="N248" s="36"/>
    </row>
    <row r="249" spans="1:14" s="7" customFormat="1" ht="90.75" customHeight="1">
      <c r="A249" s="27">
        <v>33</v>
      </c>
      <c r="B249" s="33" t="s">
        <v>759</v>
      </c>
      <c r="C249" s="105" t="s">
        <v>760</v>
      </c>
      <c r="D249" s="36">
        <v>63000</v>
      </c>
      <c r="E249" s="27">
        <v>18000</v>
      </c>
      <c r="F249" s="32">
        <v>1350</v>
      </c>
      <c r="G249" s="32">
        <v>3352</v>
      </c>
      <c r="H249" s="28">
        <f t="shared" si="9"/>
        <v>0.18622222222222223</v>
      </c>
      <c r="I249" s="28">
        <f t="shared" si="7"/>
        <v>-0.14711077777777776</v>
      </c>
      <c r="J249" s="64" t="s">
        <v>761</v>
      </c>
      <c r="K249" s="64"/>
      <c r="L249" s="40" t="s">
        <v>675</v>
      </c>
      <c r="M249" s="46" t="s">
        <v>148</v>
      </c>
      <c r="N249" s="36"/>
    </row>
    <row r="250" spans="1:14" s="7" customFormat="1" ht="53.25" customHeight="1">
      <c r="A250" s="27">
        <v>34</v>
      </c>
      <c r="B250" s="33" t="s">
        <v>762</v>
      </c>
      <c r="C250" s="47" t="s">
        <v>763</v>
      </c>
      <c r="D250" s="32">
        <v>4716</v>
      </c>
      <c r="E250" s="32">
        <v>2200</v>
      </c>
      <c r="F250" s="32">
        <v>200</v>
      </c>
      <c r="G250" s="32">
        <v>760</v>
      </c>
      <c r="H250" s="28">
        <f t="shared" si="9"/>
        <v>0.34545454545454546</v>
      </c>
      <c r="I250" s="28">
        <f t="shared" si="7"/>
        <v>0.012121545454545468</v>
      </c>
      <c r="J250" s="64" t="s">
        <v>764</v>
      </c>
      <c r="K250" s="64"/>
      <c r="L250" s="40" t="s">
        <v>765</v>
      </c>
      <c r="M250" s="32" t="s">
        <v>240</v>
      </c>
      <c r="N250" s="37"/>
    </row>
    <row r="251" spans="1:14" s="7" customFormat="1" ht="53.25" customHeight="1">
      <c r="A251" s="27">
        <v>35</v>
      </c>
      <c r="B251" s="33" t="s">
        <v>766</v>
      </c>
      <c r="C251" s="47" t="s">
        <v>767</v>
      </c>
      <c r="D251" s="32">
        <v>3229</v>
      </c>
      <c r="E251" s="32">
        <v>1519</v>
      </c>
      <c r="F251" s="32">
        <v>200</v>
      </c>
      <c r="G251" s="32">
        <v>300</v>
      </c>
      <c r="H251" s="28">
        <f t="shared" si="9"/>
        <v>0.19749835418038184</v>
      </c>
      <c r="I251" s="28">
        <f t="shared" si="7"/>
        <v>-0.13583464581961815</v>
      </c>
      <c r="J251" s="64" t="s">
        <v>768</v>
      </c>
      <c r="K251" s="64" t="s">
        <v>769</v>
      </c>
      <c r="L251" s="68" t="s">
        <v>770</v>
      </c>
      <c r="M251" s="46" t="s">
        <v>89</v>
      </c>
      <c r="N251" s="36"/>
    </row>
    <row r="252" spans="1:14" s="7" customFormat="1" ht="128.25" customHeight="1">
      <c r="A252" s="27">
        <v>36</v>
      </c>
      <c r="B252" s="33" t="s">
        <v>771</v>
      </c>
      <c r="C252" s="35" t="s">
        <v>772</v>
      </c>
      <c r="D252" s="46">
        <v>3000</v>
      </c>
      <c r="E252" s="46">
        <v>3000</v>
      </c>
      <c r="F252" s="32">
        <v>300</v>
      </c>
      <c r="G252" s="32">
        <v>750</v>
      </c>
      <c r="H252" s="28">
        <f t="shared" si="9"/>
        <v>0.25</v>
      </c>
      <c r="I252" s="28">
        <f t="shared" si="7"/>
        <v>-0.08333299999999999</v>
      </c>
      <c r="J252" s="64" t="s">
        <v>773</v>
      </c>
      <c r="K252" s="64" t="s">
        <v>774</v>
      </c>
      <c r="L252" s="67" t="s">
        <v>775</v>
      </c>
      <c r="M252" s="46" t="s">
        <v>181</v>
      </c>
      <c r="N252" s="36"/>
    </row>
    <row r="253" spans="1:14" s="7" customFormat="1" ht="53.25" customHeight="1">
      <c r="A253" s="27">
        <v>37</v>
      </c>
      <c r="B253" s="40" t="s">
        <v>776</v>
      </c>
      <c r="C253" s="54" t="s">
        <v>777</v>
      </c>
      <c r="D253" s="37">
        <v>3460</v>
      </c>
      <c r="E253" s="36">
        <v>3460</v>
      </c>
      <c r="F253" s="32">
        <v>460</v>
      </c>
      <c r="G253" s="32">
        <v>720</v>
      </c>
      <c r="H253" s="28">
        <f t="shared" si="9"/>
        <v>0.20809248554913296</v>
      </c>
      <c r="I253" s="28">
        <f t="shared" si="7"/>
        <v>-0.12524051445086704</v>
      </c>
      <c r="J253" s="64" t="s">
        <v>778</v>
      </c>
      <c r="K253" s="64"/>
      <c r="L253" s="67" t="s">
        <v>775</v>
      </c>
      <c r="M253" s="46" t="s">
        <v>181</v>
      </c>
      <c r="N253" s="36"/>
    </row>
    <row r="254" spans="1:14" s="7" customFormat="1" ht="117" customHeight="1">
      <c r="A254" s="27">
        <v>38</v>
      </c>
      <c r="B254" s="34" t="s">
        <v>779</v>
      </c>
      <c r="C254" s="34" t="s">
        <v>780</v>
      </c>
      <c r="D254" s="36">
        <v>6000</v>
      </c>
      <c r="E254" s="36">
        <v>2900</v>
      </c>
      <c r="F254" s="32">
        <v>0</v>
      </c>
      <c r="G254" s="32">
        <v>0</v>
      </c>
      <c r="H254" s="28">
        <f t="shared" si="9"/>
        <v>0</v>
      </c>
      <c r="I254" s="28">
        <f t="shared" si="7"/>
        <v>-0.333333</v>
      </c>
      <c r="J254" s="64" t="s">
        <v>781</v>
      </c>
      <c r="K254" s="64" t="s">
        <v>896</v>
      </c>
      <c r="L254" s="34" t="s">
        <v>782</v>
      </c>
      <c r="M254" s="46" t="s">
        <v>98</v>
      </c>
      <c r="N254" s="36"/>
    </row>
    <row r="255" spans="1:14" s="7" customFormat="1" ht="143.25" customHeight="1">
      <c r="A255" s="27">
        <v>39</v>
      </c>
      <c r="B255" s="34" t="s">
        <v>783</v>
      </c>
      <c r="C255" s="77" t="s">
        <v>784</v>
      </c>
      <c r="D255" s="37">
        <v>5650</v>
      </c>
      <c r="E255" s="36">
        <v>3450</v>
      </c>
      <c r="F255" s="32">
        <v>4</v>
      </c>
      <c r="G255" s="32">
        <v>49</v>
      </c>
      <c r="H255" s="28">
        <f t="shared" si="9"/>
        <v>0.014202898550724638</v>
      </c>
      <c r="I255" s="28">
        <f t="shared" si="7"/>
        <v>-0.31913010144927534</v>
      </c>
      <c r="J255" s="64" t="s">
        <v>785</v>
      </c>
      <c r="K255" s="64" t="s">
        <v>786</v>
      </c>
      <c r="L255" s="50" t="s">
        <v>787</v>
      </c>
      <c r="M255" s="46" t="s">
        <v>788</v>
      </c>
      <c r="N255" s="36"/>
    </row>
    <row r="256" spans="1:14" s="7" customFormat="1" ht="195" customHeight="1">
      <c r="A256" s="27">
        <v>40</v>
      </c>
      <c r="B256" s="35" t="s">
        <v>789</v>
      </c>
      <c r="C256" s="54" t="s">
        <v>790</v>
      </c>
      <c r="D256" s="37">
        <v>13235</v>
      </c>
      <c r="E256" s="37">
        <v>6500</v>
      </c>
      <c r="F256" s="32">
        <v>200</v>
      </c>
      <c r="G256" s="32">
        <v>700</v>
      </c>
      <c r="H256" s="28">
        <f t="shared" si="9"/>
        <v>0.1076923076923077</v>
      </c>
      <c r="I256" s="28">
        <f aca="true" t="shared" si="10" ref="I256:I271">H256-0.333333</f>
        <v>-0.2256406923076923</v>
      </c>
      <c r="J256" s="64" t="s">
        <v>791</v>
      </c>
      <c r="K256" s="64" t="s">
        <v>897</v>
      </c>
      <c r="L256" s="68" t="s">
        <v>750</v>
      </c>
      <c r="M256" s="32" t="s">
        <v>240</v>
      </c>
      <c r="N256" s="36"/>
    </row>
    <row r="257" spans="1:14" s="7" customFormat="1" ht="90.75" customHeight="1">
      <c r="A257" s="27">
        <v>41</v>
      </c>
      <c r="B257" s="34" t="s">
        <v>792</v>
      </c>
      <c r="C257" s="34" t="s">
        <v>793</v>
      </c>
      <c r="D257" s="36">
        <v>18186</v>
      </c>
      <c r="E257" s="36">
        <v>6000</v>
      </c>
      <c r="F257" s="32">
        <v>500</v>
      </c>
      <c r="G257" s="32">
        <v>2000</v>
      </c>
      <c r="H257" s="28">
        <f t="shared" si="9"/>
        <v>0.3333333333333333</v>
      </c>
      <c r="I257" s="28">
        <f t="shared" si="10"/>
        <v>3.3333333332441484E-07</v>
      </c>
      <c r="J257" s="64" t="s">
        <v>794</v>
      </c>
      <c r="K257" s="64"/>
      <c r="L257" s="35" t="s">
        <v>795</v>
      </c>
      <c r="M257" s="32" t="s">
        <v>240</v>
      </c>
      <c r="N257" s="40"/>
    </row>
    <row r="258" spans="1:42" s="11" customFormat="1" ht="84.75" customHeight="1">
      <c r="A258" s="27">
        <v>42</v>
      </c>
      <c r="B258" s="34" t="s">
        <v>796</v>
      </c>
      <c r="C258" s="77" t="s">
        <v>797</v>
      </c>
      <c r="D258" s="36">
        <v>7500</v>
      </c>
      <c r="E258" s="37">
        <v>3400</v>
      </c>
      <c r="F258" s="32">
        <v>649</v>
      </c>
      <c r="G258" s="32">
        <v>1249</v>
      </c>
      <c r="H258" s="28">
        <f t="shared" si="9"/>
        <v>0.3673529411764706</v>
      </c>
      <c r="I258" s="28">
        <f t="shared" si="10"/>
        <v>0.034019941176470614</v>
      </c>
      <c r="J258" s="64" t="s">
        <v>798</v>
      </c>
      <c r="K258" s="64"/>
      <c r="L258" s="67" t="s">
        <v>799</v>
      </c>
      <c r="M258" s="46" t="s">
        <v>800</v>
      </c>
      <c r="N258" s="36"/>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row>
    <row r="259" spans="1:42" s="11" customFormat="1" ht="244.5" customHeight="1">
      <c r="A259" s="27">
        <v>43</v>
      </c>
      <c r="B259" s="35" t="s">
        <v>801</v>
      </c>
      <c r="C259" s="48" t="s">
        <v>802</v>
      </c>
      <c r="D259" s="46">
        <v>23983</v>
      </c>
      <c r="E259" s="46">
        <v>1000</v>
      </c>
      <c r="F259" s="32">
        <v>0</v>
      </c>
      <c r="G259" s="32">
        <v>0</v>
      </c>
      <c r="H259" s="28">
        <f t="shared" si="9"/>
        <v>0</v>
      </c>
      <c r="I259" s="28">
        <f t="shared" si="10"/>
        <v>-0.333333</v>
      </c>
      <c r="J259" s="64" t="s">
        <v>803</v>
      </c>
      <c r="K259" s="64"/>
      <c r="L259" s="35" t="s">
        <v>804</v>
      </c>
      <c r="M259" s="46" t="s">
        <v>800</v>
      </c>
      <c r="N259" s="36"/>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row>
    <row r="260" spans="1:42" s="11" customFormat="1" ht="138.75" customHeight="1">
      <c r="A260" s="27">
        <v>44</v>
      </c>
      <c r="B260" s="35" t="s">
        <v>805</v>
      </c>
      <c r="C260" s="48" t="s">
        <v>806</v>
      </c>
      <c r="D260" s="46">
        <v>11354</v>
      </c>
      <c r="E260" s="46">
        <v>2030</v>
      </c>
      <c r="F260" s="32">
        <v>0</v>
      </c>
      <c r="G260" s="32">
        <v>0</v>
      </c>
      <c r="H260" s="28">
        <f t="shared" si="9"/>
        <v>0</v>
      </c>
      <c r="I260" s="28">
        <f t="shared" si="10"/>
        <v>-0.333333</v>
      </c>
      <c r="J260" s="64" t="s">
        <v>807</v>
      </c>
      <c r="K260" s="64" t="s">
        <v>808</v>
      </c>
      <c r="L260" s="67" t="s">
        <v>809</v>
      </c>
      <c r="M260" s="46" t="s">
        <v>800</v>
      </c>
      <c r="N260" s="36"/>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row>
    <row r="261" spans="1:42" s="11" customFormat="1" ht="67.5" customHeight="1">
      <c r="A261" s="27">
        <v>45</v>
      </c>
      <c r="B261" s="35" t="s">
        <v>810</v>
      </c>
      <c r="C261" s="48" t="s">
        <v>811</v>
      </c>
      <c r="D261" s="46">
        <v>2986</v>
      </c>
      <c r="E261" s="46">
        <v>2986</v>
      </c>
      <c r="F261" s="32">
        <v>0</v>
      </c>
      <c r="G261" s="32">
        <v>0</v>
      </c>
      <c r="H261" s="28">
        <f t="shared" si="9"/>
        <v>0</v>
      </c>
      <c r="I261" s="28">
        <f t="shared" si="10"/>
        <v>-0.333333</v>
      </c>
      <c r="J261" s="64" t="s">
        <v>812</v>
      </c>
      <c r="K261" s="64"/>
      <c r="L261" s="67" t="s">
        <v>813</v>
      </c>
      <c r="M261" s="46" t="s">
        <v>181</v>
      </c>
      <c r="N261" s="36"/>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row>
    <row r="262" spans="1:42" s="11" customFormat="1" ht="207.75" customHeight="1">
      <c r="A262" s="27">
        <v>46</v>
      </c>
      <c r="B262" s="35" t="s">
        <v>814</v>
      </c>
      <c r="C262" s="35" t="s">
        <v>815</v>
      </c>
      <c r="D262" s="46">
        <v>71504</v>
      </c>
      <c r="E262" s="46">
        <v>11000</v>
      </c>
      <c r="F262" s="32">
        <v>1100</v>
      </c>
      <c r="G262" s="32">
        <v>2930</v>
      </c>
      <c r="H262" s="28">
        <f t="shared" si="9"/>
        <v>0.26636363636363636</v>
      </c>
      <c r="I262" s="28">
        <f t="shared" si="10"/>
        <v>-0.06696936363636363</v>
      </c>
      <c r="J262" s="64" t="s">
        <v>900</v>
      </c>
      <c r="K262" s="64" t="s">
        <v>898</v>
      </c>
      <c r="L262" s="67" t="s">
        <v>816</v>
      </c>
      <c r="M262" s="46" t="s">
        <v>98</v>
      </c>
      <c r="N262" s="36" t="s">
        <v>131</v>
      </c>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row>
    <row r="263" spans="1:42" s="11" customFormat="1" ht="15" customHeight="1">
      <c r="A263" s="139" t="s">
        <v>817</v>
      </c>
      <c r="B263" s="139"/>
      <c r="C263" s="139"/>
      <c r="D263" s="119">
        <f>SUM(D264:D271)</f>
        <v>4533000</v>
      </c>
      <c r="E263" s="31">
        <f>SUM(E264:E271)</f>
        <v>89700</v>
      </c>
      <c r="F263" s="32">
        <f>SUM(F264:F271)</f>
        <v>450</v>
      </c>
      <c r="G263" s="32">
        <f>SUM(G264:G271)</f>
        <v>1790</v>
      </c>
      <c r="H263" s="28">
        <f t="shared" si="9"/>
        <v>0.019955406911928653</v>
      </c>
      <c r="I263" s="28">
        <f t="shared" si="10"/>
        <v>-0.31337759308807134</v>
      </c>
      <c r="J263" s="60"/>
      <c r="K263" s="60"/>
      <c r="L263" s="72"/>
      <c r="M263" s="62"/>
      <c r="N263" s="61"/>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row>
    <row r="264" spans="1:42" s="11" customFormat="1" ht="53.25" customHeight="1">
      <c r="A264" s="46">
        <v>47</v>
      </c>
      <c r="B264" s="78" t="s">
        <v>818</v>
      </c>
      <c r="C264" s="95" t="s">
        <v>819</v>
      </c>
      <c r="D264" s="93">
        <v>450000</v>
      </c>
      <c r="E264" s="93">
        <v>80000</v>
      </c>
      <c r="F264" s="32">
        <v>20</v>
      </c>
      <c r="G264" s="32">
        <v>70</v>
      </c>
      <c r="H264" s="28">
        <f t="shared" si="9"/>
        <v>0.000875</v>
      </c>
      <c r="I264" s="28">
        <f t="shared" si="10"/>
        <v>-0.332458</v>
      </c>
      <c r="J264" s="64" t="s">
        <v>820</v>
      </c>
      <c r="K264" s="64"/>
      <c r="L264" s="76" t="s">
        <v>637</v>
      </c>
      <c r="M264" s="36" t="s">
        <v>40</v>
      </c>
      <c r="N264" s="33"/>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row>
    <row r="265" spans="1:14" s="7" customFormat="1" ht="192" customHeight="1">
      <c r="A265" s="46">
        <v>48</v>
      </c>
      <c r="B265" s="38" t="s">
        <v>821</v>
      </c>
      <c r="C265" s="39" t="s">
        <v>822</v>
      </c>
      <c r="D265" s="49">
        <v>3820000</v>
      </c>
      <c r="E265" s="49">
        <v>2000</v>
      </c>
      <c r="F265" s="32">
        <v>200</v>
      </c>
      <c r="G265" s="32">
        <v>700</v>
      </c>
      <c r="H265" s="28">
        <f t="shared" si="9"/>
        <v>0.35</v>
      </c>
      <c r="I265" s="28">
        <f t="shared" si="10"/>
        <v>0.016666999999999987</v>
      </c>
      <c r="J265" s="64" t="s">
        <v>823</v>
      </c>
      <c r="K265" s="64"/>
      <c r="L265" s="76" t="s">
        <v>637</v>
      </c>
      <c r="M265" s="36" t="s">
        <v>40</v>
      </c>
      <c r="N265" s="36" t="s">
        <v>173</v>
      </c>
    </row>
    <row r="266" spans="1:14" s="7" customFormat="1" ht="81" customHeight="1">
      <c r="A266" s="46">
        <v>49</v>
      </c>
      <c r="B266" s="38" t="s">
        <v>824</v>
      </c>
      <c r="C266" s="39" t="s">
        <v>825</v>
      </c>
      <c r="D266" s="49">
        <v>5000</v>
      </c>
      <c r="E266" s="49">
        <v>2000</v>
      </c>
      <c r="F266" s="32">
        <v>0</v>
      </c>
      <c r="G266" s="32">
        <v>100</v>
      </c>
      <c r="H266" s="28">
        <f t="shared" si="9"/>
        <v>0.05</v>
      </c>
      <c r="I266" s="28">
        <f t="shared" si="10"/>
        <v>-0.283333</v>
      </c>
      <c r="J266" s="64" t="s">
        <v>826</v>
      </c>
      <c r="K266" s="64"/>
      <c r="L266" s="34" t="s">
        <v>672</v>
      </c>
      <c r="M266" s="49" t="s">
        <v>148</v>
      </c>
      <c r="N266" s="36"/>
    </row>
    <row r="267" spans="1:14" s="7" customFormat="1" ht="161.25" customHeight="1">
      <c r="A267" s="46">
        <v>50</v>
      </c>
      <c r="B267" s="55" t="s">
        <v>827</v>
      </c>
      <c r="C267" s="77" t="s">
        <v>828</v>
      </c>
      <c r="D267" s="36">
        <v>220000</v>
      </c>
      <c r="E267" s="36">
        <v>1500</v>
      </c>
      <c r="F267" s="32">
        <v>120</v>
      </c>
      <c r="G267" s="32">
        <v>500</v>
      </c>
      <c r="H267" s="28">
        <f t="shared" si="9"/>
        <v>0.3333333333333333</v>
      </c>
      <c r="I267" s="28">
        <f t="shared" si="10"/>
        <v>3.3333333332441484E-07</v>
      </c>
      <c r="J267" s="64" t="s">
        <v>829</v>
      </c>
      <c r="K267" s="64" t="s">
        <v>830</v>
      </c>
      <c r="L267" s="34" t="s">
        <v>662</v>
      </c>
      <c r="M267" s="123" t="s">
        <v>663</v>
      </c>
      <c r="N267" s="36"/>
    </row>
    <row r="268" spans="1:14" s="7" customFormat="1" ht="121.5" customHeight="1">
      <c r="A268" s="46">
        <v>51</v>
      </c>
      <c r="B268" s="55" t="s">
        <v>831</v>
      </c>
      <c r="C268" s="120" t="s">
        <v>832</v>
      </c>
      <c r="D268" s="27">
        <v>11000</v>
      </c>
      <c r="E268" s="27">
        <v>700</v>
      </c>
      <c r="F268" s="32">
        <v>60</v>
      </c>
      <c r="G268" s="32">
        <v>240</v>
      </c>
      <c r="H268" s="28">
        <f t="shared" si="9"/>
        <v>0.34285714285714286</v>
      </c>
      <c r="I268" s="28">
        <f t="shared" si="10"/>
        <v>0.00952414285714287</v>
      </c>
      <c r="J268" s="64" t="s">
        <v>833</v>
      </c>
      <c r="K268" s="64"/>
      <c r="L268" s="34" t="s">
        <v>662</v>
      </c>
      <c r="M268" s="123" t="s">
        <v>663</v>
      </c>
      <c r="N268" s="36"/>
    </row>
    <row r="269" spans="1:42" s="11" customFormat="1" ht="57.75" customHeight="1">
      <c r="A269" s="46">
        <v>52</v>
      </c>
      <c r="B269" s="35" t="s">
        <v>834</v>
      </c>
      <c r="C269" s="35" t="s">
        <v>835</v>
      </c>
      <c r="D269" s="46">
        <v>12000</v>
      </c>
      <c r="E269" s="46">
        <v>2000</v>
      </c>
      <c r="F269" s="32">
        <v>0</v>
      </c>
      <c r="G269" s="32">
        <v>0</v>
      </c>
      <c r="H269" s="28">
        <f t="shared" si="9"/>
        <v>0</v>
      </c>
      <c r="I269" s="28">
        <f t="shared" si="10"/>
        <v>-0.333333</v>
      </c>
      <c r="J269" s="64" t="s">
        <v>836</v>
      </c>
      <c r="K269" s="64" t="s">
        <v>837</v>
      </c>
      <c r="L269" s="67" t="s">
        <v>688</v>
      </c>
      <c r="M269" s="46" t="s">
        <v>700</v>
      </c>
      <c r="N269" s="36"/>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row>
    <row r="270" spans="1:42" s="11" customFormat="1" ht="78" customHeight="1">
      <c r="A270" s="46">
        <v>53</v>
      </c>
      <c r="B270" s="40" t="s">
        <v>838</v>
      </c>
      <c r="C270" s="40" t="s">
        <v>839</v>
      </c>
      <c r="D270" s="37">
        <v>3000</v>
      </c>
      <c r="E270" s="37">
        <v>1000</v>
      </c>
      <c r="F270" s="32">
        <v>0</v>
      </c>
      <c r="G270" s="32">
        <v>0</v>
      </c>
      <c r="H270" s="28">
        <f t="shared" si="9"/>
        <v>0</v>
      </c>
      <c r="I270" s="28">
        <f t="shared" si="10"/>
        <v>-0.333333</v>
      </c>
      <c r="J270" s="64" t="s">
        <v>840</v>
      </c>
      <c r="K270" s="64"/>
      <c r="L270" s="34" t="s">
        <v>841</v>
      </c>
      <c r="M270" s="36" t="s">
        <v>181</v>
      </c>
      <c r="N270" s="36"/>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row>
    <row r="271" spans="1:42" s="11" customFormat="1" ht="58.5" customHeight="1">
      <c r="A271" s="46">
        <v>54</v>
      </c>
      <c r="B271" s="35" t="s">
        <v>842</v>
      </c>
      <c r="C271" s="48" t="s">
        <v>843</v>
      </c>
      <c r="D271" s="121">
        <v>12000</v>
      </c>
      <c r="E271" s="121">
        <v>500</v>
      </c>
      <c r="F271" s="32">
        <v>50</v>
      </c>
      <c r="G271" s="32">
        <v>180</v>
      </c>
      <c r="H271" s="28">
        <f t="shared" si="9"/>
        <v>0.36</v>
      </c>
      <c r="I271" s="28">
        <f t="shared" si="10"/>
        <v>0.026666999999999996</v>
      </c>
      <c r="J271" s="64" t="s">
        <v>844</v>
      </c>
      <c r="K271" s="64" t="s">
        <v>845</v>
      </c>
      <c r="L271" s="35" t="s">
        <v>750</v>
      </c>
      <c r="M271" s="37" t="s">
        <v>240</v>
      </c>
      <c r="N271" s="3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row>
    <row r="272" ht="14.25">
      <c r="F272" s="122"/>
    </row>
    <row r="273" ht="14.25">
      <c r="F273" s="122"/>
    </row>
    <row r="274" ht="14.25">
      <c r="F274" s="122"/>
    </row>
    <row r="275" ht="14.25">
      <c r="F275" s="122"/>
    </row>
    <row r="276" ht="14.25">
      <c r="F276" s="122"/>
    </row>
    <row r="277" ht="14.25">
      <c r="F277" s="122"/>
    </row>
    <row r="278" ht="14.25">
      <c r="F278" s="122"/>
    </row>
    <row r="279" ht="14.25">
      <c r="F279" s="122"/>
    </row>
    <row r="280" ht="14.25">
      <c r="F280" s="122"/>
    </row>
    <row r="281" ht="14.25">
      <c r="F281" s="122"/>
    </row>
    <row r="282" ht="14.25">
      <c r="F282" s="122"/>
    </row>
    <row r="283" ht="14.25">
      <c r="F283" s="122"/>
    </row>
    <row r="284" ht="14.25">
      <c r="F284" s="122"/>
    </row>
    <row r="285" ht="14.25">
      <c r="F285" s="122"/>
    </row>
    <row r="286" ht="14.25">
      <c r="F286" s="122"/>
    </row>
    <row r="287" ht="14.25">
      <c r="F287" s="122"/>
    </row>
    <row r="288" ht="14.25">
      <c r="F288" s="122"/>
    </row>
    <row r="289" ht="14.25">
      <c r="F289" s="122"/>
    </row>
    <row r="290" ht="14.25">
      <c r="F290" s="122"/>
    </row>
    <row r="291" ht="14.25">
      <c r="F291" s="122"/>
    </row>
    <row r="292" ht="14.25">
      <c r="F292" s="122"/>
    </row>
    <row r="293" ht="14.25">
      <c r="F293" s="122"/>
    </row>
    <row r="294" ht="14.25">
      <c r="F294" s="122"/>
    </row>
    <row r="295" ht="14.25">
      <c r="F295" s="122"/>
    </row>
    <row r="296" ht="14.25">
      <c r="F296" s="122"/>
    </row>
    <row r="297" ht="14.25">
      <c r="F297" s="122"/>
    </row>
    <row r="298" ht="14.25">
      <c r="F298" s="122"/>
    </row>
    <row r="299" ht="14.25">
      <c r="F299" s="122"/>
    </row>
    <row r="300" ht="14.25">
      <c r="F300" s="122"/>
    </row>
    <row r="301" ht="14.25">
      <c r="F301" s="122"/>
    </row>
    <row r="302" ht="14.25">
      <c r="F302" s="122"/>
    </row>
    <row r="303" ht="14.25">
      <c r="F303" s="122"/>
    </row>
    <row r="304" ht="14.25">
      <c r="F304" s="122"/>
    </row>
    <row r="305" ht="14.25">
      <c r="F305" s="122"/>
    </row>
    <row r="306" ht="14.25">
      <c r="F306" s="122"/>
    </row>
    <row r="307" ht="14.25">
      <c r="F307" s="122"/>
    </row>
    <row r="308" ht="14.25">
      <c r="F308" s="122"/>
    </row>
    <row r="309" ht="14.25">
      <c r="F309" s="122"/>
    </row>
    <row r="310" ht="14.25">
      <c r="F310" s="122"/>
    </row>
    <row r="311" ht="14.25">
      <c r="F311" s="122"/>
    </row>
    <row r="312" ht="14.25">
      <c r="F312" s="122"/>
    </row>
    <row r="313" ht="14.25">
      <c r="F313" s="122"/>
    </row>
    <row r="314" ht="14.25">
      <c r="F314" s="122"/>
    </row>
    <row r="315" ht="14.25">
      <c r="F315" s="122"/>
    </row>
    <row r="316" ht="14.25">
      <c r="F316" s="122"/>
    </row>
    <row r="317" ht="14.25">
      <c r="F317" s="122"/>
    </row>
    <row r="318" ht="14.25">
      <c r="F318" s="122"/>
    </row>
    <row r="319" ht="14.25">
      <c r="F319" s="122"/>
    </row>
    <row r="320" ht="14.25">
      <c r="F320" s="122"/>
    </row>
    <row r="321" ht="14.25">
      <c r="F321" s="122"/>
    </row>
    <row r="322" ht="14.25">
      <c r="F322" s="122"/>
    </row>
    <row r="323" ht="14.25">
      <c r="F323" s="122"/>
    </row>
    <row r="324" ht="14.25">
      <c r="F324" s="122"/>
    </row>
    <row r="325" ht="14.25">
      <c r="F325" s="122"/>
    </row>
    <row r="326" ht="14.25">
      <c r="F326" s="122"/>
    </row>
    <row r="327" ht="14.25">
      <c r="F327" s="122"/>
    </row>
    <row r="328" ht="14.25">
      <c r="F328" s="122"/>
    </row>
    <row r="329" ht="14.25">
      <c r="F329" s="122"/>
    </row>
    <row r="330" ht="14.25">
      <c r="F330" s="122"/>
    </row>
    <row r="331" ht="14.25">
      <c r="F331" s="122"/>
    </row>
    <row r="332" ht="14.25">
      <c r="F332" s="122"/>
    </row>
    <row r="333" ht="14.25">
      <c r="F333" s="122"/>
    </row>
    <row r="334" ht="14.25">
      <c r="F334" s="122"/>
    </row>
    <row r="335" ht="14.25">
      <c r="F335" s="122"/>
    </row>
    <row r="336" ht="14.25">
      <c r="F336" s="122"/>
    </row>
    <row r="337" ht="14.25">
      <c r="F337" s="122"/>
    </row>
    <row r="338" ht="14.25">
      <c r="F338" s="122"/>
    </row>
    <row r="339" ht="14.25">
      <c r="F339" s="122"/>
    </row>
    <row r="340" ht="14.25">
      <c r="F340" s="122"/>
    </row>
    <row r="341" ht="14.25">
      <c r="F341" s="122"/>
    </row>
    <row r="342" ht="14.25">
      <c r="F342" s="122"/>
    </row>
    <row r="343" ht="14.25">
      <c r="F343" s="122"/>
    </row>
    <row r="344" ht="14.25">
      <c r="F344" s="122"/>
    </row>
    <row r="345" ht="14.25">
      <c r="F345" s="122"/>
    </row>
    <row r="346" ht="14.25">
      <c r="F346" s="122"/>
    </row>
    <row r="347" ht="14.25">
      <c r="F347" s="122"/>
    </row>
    <row r="348" ht="14.25">
      <c r="F348" s="122"/>
    </row>
    <row r="349" ht="14.25">
      <c r="F349" s="122"/>
    </row>
    <row r="350" ht="14.25">
      <c r="F350" s="122"/>
    </row>
    <row r="351" ht="14.25">
      <c r="F351" s="122"/>
    </row>
    <row r="352" ht="14.25">
      <c r="F352" s="122"/>
    </row>
    <row r="353" ht="14.25">
      <c r="F353" s="122"/>
    </row>
    <row r="354" ht="14.25">
      <c r="F354" s="122"/>
    </row>
    <row r="355" ht="14.25">
      <c r="F355" s="122"/>
    </row>
    <row r="356" ht="14.25">
      <c r="F356" s="122"/>
    </row>
    <row r="357" ht="14.25">
      <c r="F357" s="122"/>
    </row>
    <row r="358" ht="14.25">
      <c r="F358" s="122"/>
    </row>
    <row r="359" ht="14.25">
      <c r="F359" s="122"/>
    </row>
    <row r="360" ht="14.25">
      <c r="F360" s="122"/>
    </row>
    <row r="361" ht="14.25">
      <c r="F361" s="122"/>
    </row>
    <row r="362" ht="14.25">
      <c r="F362" s="122"/>
    </row>
    <row r="363" ht="14.25">
      <c r="F363" s="122"/>
    </row>
    <row r="364" ht="14.25">
      <c r="F364" s="122"/>
    </row>
    <row r="365" ht="14.25">
      <c r="F365" s="122"/>
    </row>
    <row r="366" ht="14.25">
      <c r="F366" s="122"/>
    </row>
    <row r="367" ht="14.25">
      <c r="F367" s="122"/>
    </row>
    <row r="368" ht="14.25">
      <c r="F368" s="122"/>
    </row>
    <row r="369" ht="14.25">
      <c r="F369" s="122"/>
    </row>
    <row r="370" ht="14.25">
      <c r="F370" s="122"/>
    </row>
    <row r="371" ht="14.25">
      <c r="F371" s="122"/>
    </row>
    <row r="372" ht="14.25">
      <c r="F372" s="122"/>
    </row>
    <row r="373" ht="14.25">
      <c r="F373" s="122"/>
    </row>
    <row r="374" ht="14.25">
      <c r="F374" s="122"/>
    </row>
    <row r="375" ht="14.25">
      <c r="F375" s="122"/>
    </row>
    <row r="376" ht="14.25">
      <c r="F376" s="122"/>
    </row>
    <row r="377" ht="14.25">
      <c r="F377" s="122"/>
    </row>
    <row r="378" ht="14.25">
      <c r="F378" s="122"/>
    </row>
    <row r="379" ht="14.25">
      <c r="F379" s="122"/>
    </row>
    <row r="380" ht="14.25">
      <c r="F380" s="122"/>
    </row>
    <row r="381" ht="14.25">
      <c r="F381" s="122"/>
    </row>
    <row r="382" ht="14.25">
      <c r="F382" s="122"/>
    </row>
    <row r="383" ht="14.25">
      <c r="F383" s="122"/>
    </row>
    <row r="384" ht="14.25">
      <c r="F384" s="122"/>
    </row>
    <row r="385" ht="14.25">
      <c r="F385" s="122"/>
    </row>
    <row r="386" ht="14.25">
      <c r="F386" s="122"/>
    </row>
    <row r="387" ht="14.25">
      <c r="F387" s="122"/>
    </row>
    <row r="388" ht="14.25">
      <c r="F388" s="122"/>
    </row>
    <row r="389" ht="14.25">
      <c r="F389" s="122"/>
    </row>
    <row r="390" ht="14.25">
      <c r="F390" s="122"/>
    </row>
    <row r="391" ht="14.25">
      <c r="F391" s="122"/>
    </row>
    <row r="392" ht="14.25">
      <c r="F392" s="122"/>
    </row>
    <row r="393" ht="14.25">
      <c r="F393" s="122"/>
    </row>
    <row r="394" ht="14.25">
      <c r="F394" s="122"/>
    </row>
    <row r="395" ht="14.25">
      <c r="F395" s="122"/>
    </row>
    <row r="396" ht="14.25">
      <c r="F396" s="122"/>
    </row>
    <row r="397" ht="14.25">
      <c r="F397" s="122"/>
    </row>
    <row r="398" ht="14.25">
      <c r="F398" s="122"/>
    </row>
    <row r="399" ht="14.25">
      <c r="F399" s="122"/>
    </row>
    <row r="400" ht="14.25">
      <c r="F400" s="122"/>
    </row>
    <row r="401" ht="14.25">
      <c r="F401" s="122"/>
    </row>
    <row r="402" ht="14.25">
      <c r="F402" s="122"/>
    </row>
    <row r="403" ht="14.25">
      <c r="F403" s="122"/>
    </row>
    <row r="404" ht="14.25">
      <c r="F404" s="122"/>
    </row>
    <row r="405" ht="14.25">
      <c r="F405" s="122"/>
    </row>
    <row r="406" ht="14.25">
      <c r="F406" s="122"/>
    </row>
    <row r="407" ht="14.25">
      <c r="F407" s="122"/>
    </row>
    <row r="408" ht="14.25">
      <c r="F408" s="122"/>
    </row>
    <row r="409" ht="14.25">
      <c r="F409" s="122"/>
    </row>
    <row r="410" ht="14.25">
      <c r="F410" s="122"/>
    </row>
    <row r="411" ht="14.25">
      <c r="F411" s="122"/>
    </row>
    <row r="412" ht="14.25">
      <c r="F412" s="122"/>
    </row>
    <row r="413" ht="14.25">
      <c r="F413" s="122"/>
    </row>
    <row r="414" ht="14.25">
      <c r="F414" s="122"/>
    </row>
    <row r="415" ht="14.25">
      <c r="F415" s="122"/>
    </row>
    <row r="416" ht="14.25">
      <c r="F416" s="122"/>
    </row>
    <row r="417" ht="14.25">
      <c r="F417" s="122"/>
    </row>
    <row r="418" ht="14.25">
      <c r="F418" s="122"/>
    </row>
    <row r="419" ht="14.25">
      <c r="F419" s="122"/>
    </row>
    <row r="420" ht="14.25">
      <c r="F420" s="122"/>
    </row>
    <row r="421" ht="14.25">
      <c r="F421" s="122"/>
    </row>
    <row r="422" ht="14.25">
      <c r="F422" s="122"/>
    </row>
    <row r="423" ht="14.25">
      <c r="F423" s="122"/>
    </row>
    <row r="424" ht="14.25">
      <c r="F424" s="122"/>
    </row>
    <row r="425" ht="14.25">
      <c r="F425" s="122"/>
    </row>
    <row r="426" ht="14.25">
      <c r="F426" s="122"/>
    </row>
    <row r="427" ht="14.25">
      <c r="F427" s="122"/>
    </row>
    <row r="428" ht="14.25">
      <c r="F428" s="122"/>
    </row>
    <row r="429" ht="14.25">
      <c r="F429" s="122"/>
    </row>
    <row r="430" ht="14.25">
      <c r="F430" s="122"/>
    </row>
    <row r="431" ht="14.25">
      <c r="F431" s="122"/>
    </row>
    <row r="432" ht="14.25">
      <c r="F432" s="122"/>
    </row>
    <row r="433" ht="14.25">
      <c r="F433" s="122"/>
    </row>
    <row r="434" ht="14.25">
      <c r="F434" s="122"/>
    </row>
    <row r="435" ht="14.25">
      <c r="F435" s="122"/>
    </row>
    <row r="436" ht="14.25">
      <c r="F436" s="122"/>
    </row>
    <row r="437" ht="14.25">
      <c r="F437" s="122"/>
    </row>
    <row r="438" ht="14.25">
      <c r="F438" s="122"/>
    </row>
    <row r="439" ht="14.25">
      <c r="F439" s="122"/>
    </row>
    <row r="440" ht="14.25">
      <c r="F440" s="122"/>
    </row>
    <row r="441" ht="14.25">
      <c r="F441" s="122"/>
    </row>
    <row r="442" ht="14.25">
      <c r="F442" s="122"/>
    </row>
    <row r="443" ht="14.25">
      <c r="F443" s="122"/>
    </row>
    <row r="444" ht="14.25">
      <c r="F444" s="122"/>
    </row>
    <row r="445" ht="14.25">
      <c r="F445" s="122"/>
    </row>
    <row r="446" ht="14.25">
      <c r="F446" s="122"/>
    </row>
    <row r="447" ht="14.25">
      <c r="F447" s="122"/>
    </row>
    <row r="448" ht="14.25">
      <c r="F448" s="122"/>
    </row>
    <row r="449" ht="14.25">
      <c r="F449" s="122"/>
    </row>
    <row r="450" ht="14.25">
      <c r="F450" s="122"/>
    </row>
    <row r="451" ht="14.25">
      <c r="F451" s="122"/>
    </row>
    <row r="452" ht="14.25">
      <c r="F452" s="122"/>
    </row>
    <row r="453" ht="14.25">
      <c r="F453" s="122"/>
    </row>
    <row r="454" ht="14.25">
      <c r="F454" s="122"/>
    </row>
    <row r="455" ht="14.25">
      <c r="F455" s="122"/>
    </row>
    <row r="456" ht="14.25">
      <c r="F456" s="122"/>
    </row>
    <row r="457" ht="14.25">
      <c r="F457" s="122"/>
    </row>
    <row r="458" ht="14.25">
      <c r="F458" s="122"/>
    </row>
    <row r="459" ht="14.25">
      <c r="F459" s="122"/>
    </row>
    <row r="460" ht="14.25">
      <c r="F460" s="122"/>
    </row>
    <row r="461" ht="14.25">
      <c r="F461" s="122"/>
    </row>
    <row r="462" ht="14.25">
      <c r="F462" s="122"/>
    </row>
    <row r="463" ht="14.25">
      <c r="F463" s="122"/>
    </row>
    <row r="464" ht="14.25">
      <c r="F464" s="122"/>
    </row>
    <row r="465" ht="14.25">
      <c r="F465" s="122"/>
    </row>
    <row r="466" ht="14.25">
      <c r="F466" s="122"/>
    </row>
    <row r="467" ht="14.25">
      <c r="F467" s="122"/>
    </row>
    <row r="468" ht="14.25">
      <c r="F468" s="122"/>
    </row>
    <row r="469" ht="14.25">
      <c r="F469" s="122"/>
    </row>
    <row r="470" ht="14.25">
      <c r="F470" s="122"/>
    </row>
    <row r="471" ht="14.25">
      <c r="F471" s="122"/>
    </row>
    <row r="472" ht="14.25">
      <c r="F472" s="122"/>
    </row>
    <row r="473" ht="14.25">
      <c r="F473" s="122"/>
    </row>
    <row r="474" ht="14.25">
      <c r="F474" s="122"/>
    </row>
    <row r="475" ht="14.25">
      <c r="F475" s="122"/>
    </row>
    <row r="476" ht="14.25">
      <c r="F476" s="122"/>
    </row>
    <row r="477" ht="14.25">
      <c r="F477" s="122"/>
    </row>
    <row r="478" ht="14.25">
      <c r="F478" s="122"/>
    </row>
    <row r="479" ht="14.25">
      <c r="F479" s="122"/>
    </row>
    <row r="480" ht="14.25">
      <c r="F480" s="122"/>
    </row>
    <row r="481" ht="14.25">
      <c r="F481" s="122"/>
    </row>
    <row r="482" ht="14.25">
      <c r="F482" s="122"/>
    </row>
    <row r="483" ht="14.25">
      <c r="F483" s="122"/>
    </row>
    <row r="484" ht="14.25">
      <c r="F484" s="122"/>
    </row>
    <row r="485" ht="14.25">
      <c r="F485" s="122"/>
    </row>
    <row r="486" ht="14.25">
      <c r="F486" s="122"/>
    </row>
    <row r="487" ht="14.25">
      <c r="F487" s="122"/>
    </row>
    <row r="488" ht="14.25">
      <c r="F488" s="122"/>
    </row>
    <row r="489" ht="14.25">
      <c r="F489" s="122"/>
    </row>
    <row r="490" ht="14.25">
      <c r="F490" s="122"/>
    </row>
    <row r="491" ht="14.25">
      <c r="F491" s="122"/>
    </row>
    <row r="492" ht="14.25">
      <c r="F492" s="122"/>
    </row>
    <row r="493" ht="14.25">
      <c r="F493" s="122"/>
    </row>
    <row r="494" ht="14.25">
      <c r="F494" s="122"/>
    </row>
    <row r="495" ht="14.25">
      <c r="F495" s="122"/>
    </row>
    <row r="496" ht="14.25">
      <c r="F496" s="122"/>
    </row>
    <row r="497" ht="14.25">
      <c r="F497" s="122"/>
    </row>
    <row r="498" ht="14.25">
      <c r="F498" s="122"/>
    </row>
    <row r="499" ht="14.25">
      <c r="F499" s="122"/>
    </row>
    <row r="500" ht="14.25">
      <c r="F500" s="122"/>
    </row>
    <row r="501" ht="14.25">
      <c r="F501" s="122"/>
    </row>
    <row r="502" ht="14.25">
      <c r="F502" s="122"/>
    </row>
    <row r="503" ht="14.25">
      <c r="F503" s="122"/>
    </row>
    <row r="504" ht="14.25">
      <c r="F504" s="122"/>
    </row>
    <row r="505" ht="14.25">
      <c r="F505" s="122"/>
    </row>
    <row r="506" ht="14.25">
      <c r="F506" s="122"/>
    </row>
    <row r="507" ht="14.25">
      <c r="F507" s="122"/>
    </row>
    <row r="508" ht="14.25">
      <c r="F508" s="122"/>
    </row>
    <row r="509" ht="14.25">
      <c r="F509" s="122"/>
    </row>
    <row r="510" ht="14.25">
      <c r="F510" s="122"/>
    </row>
    <row r="511" ht="14.25">
      <c r="F511" s="122"/>
    </row>
    <row r="512" ht="14.25">
      <c r="F512" s="122"/>
    </row>
    <row r="513" ht="14.25">
      <c r="F513" s="122"/>
    </row>
    <row r="514" ht="14.25">
      <c r="F514" s="122"/>
    </row>
    <row r="515" ht="14.25">
      <c r="F515" s="122"/>
    </row>
    <row r="516" ht="14.25">
      <c r="F516" s="122"/>
    </row>
    <row r="517" ht="14.25">
      <c r="F517" s="122"/>
    </row>
    <row r="518" ht="14.25">
      <c r="F518" s="122"/>
    </row>
    <row r="519" ht="14.25">
      <c r="F519" s="122"/>
    </row>
    <row r="520" ht="14.25">
      <c r="F520" s="122"/>
    </row>
    <row r="521" ht="14.25">
      <c r="F521" s="122"/>
    </row>
    <row r="522" ht="14.25">
      <c r="F522" s="122"/>
    </row>
    <row r="523" ht="14.25">
      <c r="F523" s="122"/>
    </row>
    <row r="524" ht="14.25">
      <c r="F524" s="122"/>
    </row>
    <row r="525" ht="14.25">
      <c r="F525" s="122"/>
    </row>
    <row r="526" ht="14.25">
      <c r="F526" s="122"/>
    </row>
    <row r="527" ht="14.25">
      <c r="F527" s="122"/>
    </row>
    <row r="528" ht="14.25">
      <c r="F528" s="122"/>
    </row>
    <row r="529" ht="14.25">
      <c r="F529" s="122"/>
    </row>
    <row r="530" ht="14.25">
      <c r="F530" s="122"/>
    </row>
    <row r="531" ht="14.25">
      <c r="F531" s="122"/>
    </row>
    <row r="532" ht="14.25">
      <c r="F532" s="122"/>
    </row>
    <row r="533" ht="14.25">
      <c r="F533" s="122"/>
    </row>
    <row r="534" ht="14.25">
      <c r="F534" s="122"/>
    </row>
    <row r="535" ht="14.25">
      <c r="F535" s="122"/>
    </row>
    <row r="536" ht="14.25">
      <c r="F536" s="122"/>
    </row>
    <row r="537" ht="14.25">
      <c r="F537" s="122"/>
    </row>
    <row r="538" ht="14.25">
      <c r="F538" s="122"/>
    </row>
    <row r="539" ht="14.25">
      <c r="F539" s="122"/>
    </row>
    <row r="540" ht="14.25">
      <c r="F540" s="122"/>
    </row>
    <row r="541" ht="14.25">
      <c r="F541" s="122"/>
    </row>
    <row r="542" ht="14.25">
      <c r="F542" s="122"/>
    </row>
    <row r="543" ht="14.25">
      <c r="F543" s="122"/>
    </row>
    <row r="544" ht="14.25">
      <c r="F544" s="122"/>
    </row>
    <row r="545" ht="14.25">
      <c r="F545" s="122"/>
    </row>
    <row r="546" ht="14.25">
      <c r="F546" s="122"/>
    </row>
    <row r="547" ht="14.25">
      <c r="F547" s="122"/>
    </row>
    <row r="548" ht="14.25">
      <c r="F548" s="122"/>
    </row>
    <row r="549" ht="14.25">
      <c r="F549" s="122"/>
    </row>
    <row r="550" ht="14.25">
      <c r="F550" s="122"/>
    </row>
    <row r="551" ht="14.25">
      <c r="F551" s="122"/>
    </row>
    <row r="552" ht="14.25">
      <c r="F552" s="122"/>
    </row>
    <row r="553" ht="14.25">
      <c r="F553" s="122"/>
    </row>
    <row r="554" ht="14.25">
      <c r="F554" s="122"/>
    </row>
    <row r="555" ht="14.25">
      <c r="F555" s="122"/>
    </row>
    <row r="556" ht="14.25">
      <c r="F556" s="122"/>
    </row>
    <row r="557" ht="14.25">
      <c r="F557" s="122"/>
    </row>
    <row r="558" ht="14.25">
      <c r="F558" s="122"/>
    </row>
    <row r="559" ht="14.25">
      <c r="F559" s="122"/>
    </row>
    <row r="560" ht="14.25">
      <c r="F560" s="122"/>
    </row>
    <row r="561" ht="14.25">
      <c r="F561" s="122"/>
    </row>
    <row r="562" ht="14.25">
      <c r="F562" s="122"/>
    </row>
    <row r="563" ht="14.25">
      <c r="F563" s="122"/>
    </row>
    <row r="564" ht="14.25">
      <c r="F564" s="122"/>
    </row>
    <row r="565" ht="14.25">
      <c r="F565" s="122"/>
    </row>
    <row r="566" ht="14.25">
      <c r="F566" s="122"/>
    </row>
    <row r="567" ht="14.25">
      <c r="F567" s="122"/>
    </row>
    <row r="568" ht="14.25">
      <c r="F568" s="122"/>
    </row>
    <row r="569" ht="14.25">
      <c r="F569" s="122"/>
    </row>
    <row r="570" ht="14.25">
      <c r="F570" s="122"/>
    </row>
    <row r="571" ht="14.25">
      <c r="F571" s="122"/>
    </row>
    <row r="572" ht="14.25">
      <c r="F572" s="122"/>
    </row>
    <row r="573" ht="14.25">
      <c r="F573" s="122"/>
    </row>
    <row r="574" ht="14.25">
      <c r="F574" s="122"/>
    </row>
    <row r="575" ht="14.25">
      <c r="F575" s="122"/>
    </row>
    <row r="576" ht="14.25">
      <c r="F576" s="122"/>
    </row>
    <row r="577" ht="14.25">
      <c r="F577" s="122"/>
    </row>
    <row r="578" ht="14.25">
      <c r="F578" s="122"/>
    </row>
    <row r="579" ht="14.25">
      <c r="F579" s="122"/>
    </row>
    <row r="580" ht="14.25">
      <c r="F580" s="122"/>
    </row>
    <row r="581" ht="14.25">
      <c r="F581" s="122"/>
    </row>
    <row r="582" ht="14.25">
      <c r="F582" s="122"/>
    </row>
    <row r="583" ht="14.25">
      <c r="F583" s="122"/>
    </row>
    <row r="584" ht="14.25">
      <c r="F584" s="122"/>
    </row>
    <row r="585" ht="14.25">
      <c r="F585" s="122"/>
    </row>
    <row r="586" ht="14.25">
      <c r="F586" s="122"/>
    </row>
    <row r="587" ht="14.25">
      <c r="F587" s="122"/>
    </row>
    <row r="588" ht="14.25">
      <c r="F588" s="122"/>
    </row>
    <row r="589" ht="14.25">
      <c r="F589" s="122"/>
    </row>
    <row r="590" ht="14.25">
      <c r="F590" s="122"/>
    </row>
    <row r="591" ht="14.25">
      <c r="F591" s="122"/>
    </row>
    <row r="592" ht="14.25">
      <c r="F592" s="122"/>
    </row>
    <row r="593" ht="14.25">
      <c r="F593" s="122"/>
    </row>
    <row r="594" ht="14.25">
      <c r="F594" s="122"/>
    </row>
    <row r="595" ht="14.25">
      <c r="F595" s="122"/>
    </row>
    <row r="596" ht="14.25">
      <c r="F596" s="122"/>
    </row>
    <row r="597" ht="14.25">
      <c r="F597" s="122"/>
    </row>
    <row r="598" ht="14.25">
      <c r="F598" s="122"/>
    </row>
    <row r="599" ht="14.25">
      <c r="F599" s="122"/>
    </row>
    <row r="600" ht="14.25">
      <c r="F600" s="122"/>
    </row>
    <row r="601" ht="14.25">
      <c r="F601" s="122"/>
    </row>
    <row r="602" ht="14.25">
      <c r="F602" s="122"/>
    </row>
    <row r="603" ht="14.25">
      <c r="F603" s="122"/>
    </row>
    <row r="604" ht="14.25">
      <c r="F604" s="122"/>
    </row>
    <row r="605" ht="14.25">
      <c r="F605" s="122"/>
    </row>
    <row r="606" ht="14.25">
      <c r="F606" s="122"/>
    </row>
    <row r="607" ht="14.25">
      <c r="F607" s="122"/>
    </row>
    <row r="608" ht="14.25">
      <c r="F608" s="122"/>
    </row>
    <row r="609" ht="14.25">
      <c r="F609" s="122"/>
    </row>
    <row r="610" ht="14.25">
      <c r="F610" s="122"/>
    </row>
    <row r="611" ht="14.25">
      <c r="F611" s="122"/>
    </row>
    <row r="612" ht="14.25">
      <c r="F612" s="122"/>
    </row>
    <row r="613" ht="14.25">
      <c r="F613" s="122"/>
    </row>
    <row r="614" ht="14.25">
      <c r="F614" s="122"/>
    </row>
    <row r="615" ht="14.25">
      <c r="F615" s="122"/>
    </row>
    <row r="616" ht="14.25">
      <c r="F616" s="122"/>
    </row>
    <row r="617" ht="14.25">
      <c r="F617" s="122"/>
    </row>
    <row r="618" ht="14.25">
      <c r="F618" s="122"/>
    </row>
    <row r="619" ht="14.25">
      <c r="F619" s="122"/>
    </row>
    <row r="620" ht="14.25">
      <c r="F620" s="122"/>
    </row>
    <row r="621" ht="14.25">
      <c r="F621" s="122"/>
    </row>
    <row r="622" ht="14.25">
      <c r="F622" s="122"/>
    </row>
    <row r="623" ht="14.25">
      <c r="F623" s="122"/>
    </row>
    <row r="624" ht="14.25">
      <c r="F624" s="122"/>
    </row>
    <row r="625" ht="14.25">
      <c r="F625" s="122"/>
    </row>
    <row r="626" ht="14.25">
      <c r="F626" s="122"/>
    </row>
    <row r="627" ht="14.25">
      <c r="F627" s="122"/>
    </row>
    <row r="628" ht="14.25">
      <c r="F628" s="122"/>
    </row>
    <row r="629" ht="14.25">
      <c r="F629" s="122"/>
    </row>
    <row r="630" ht="14.25">
      <c r="F630" s="122"/>
    </row>
    <row r="631" ht="14.25">
      <c r="F631" s="122"/>
    </row>
    <row r="632" ht="14.25">
      <c r="F632" s="122"/>
    </row>
    <row r="633" ht="14.25">
      <c r="F633" s="122"/>
    </row>
    <row r="634" ht="14.25">
      <c r="F634" s="122"/>
    </row>
    <row r="635" ht="14.25">
      <c r="F635" s="122"/>
    </row>
    <row r="636" ht="14.25">
      <c r="F636" s="122"/>
    </row>
    <row r="637" ht="14.25">
      <c r="F637" s="122"/>
    </row>
    <row r="638" ht="14.25">
      <c r="F638" s="122"/>
    </row>
    <row r="639" ht="14.25">
      <c r="F639" s="122"/>
    </row>
    <row r="640" ht="14.25">
      <c r="F640" s="122"/>
    </row>
    <row r="641" ht="14.25">
      <c r="F641" s="122"/>
    </row>
    <row r="642" ht="14.25">
      <c r="F642" s="122"/>
    </row>
    <row r="643" ht="14.25">
      <c r="F643" s="122"/>
    </row>
    <row r="644" ht="14.25">
      <c r="F644" s="122"/>
    </row>
    <row r="645" ht="14.25">
      <c r="F645" s="122"/>
    </row>
    <row r="646" ht="14.25">
      <c r="F646" s="122"/>
    </row>
    <row r="647" ht="14.25">
      <c r="F647" s="122"/>
    </row>
    <row r="648" ht="14.25">
      <c r="F648" s="122"/>
    </row>
    <row r="649" ht="14.25">
      <c r="F649" s="122"/>
    </row>
    <row r="650" ht="14.25">
      <c r="F650" s="122"/>
    </row>
    <row r="651" ht="14.25">
      <c r="F651" s="122"/>
    </row>
    <row r="652" ht="14.25">
      <c r="F652" s="122"/>
    </row>
    <row r="653" ht="14.25">
      <c r="F653" s="122"/>
    </row>
    <row r="654" ht="14.25">
      <c r="F654" s="122"/>
    </row>
    <row r="655" ht="14.25">
      <c r="F655" s="122"/>
    </row>
    <row r="656" ht="14.25">
      <c r="F656" s="122"/>
    </row>
    <row r="657" ht="14.25">
      <c r="F657" s="122"/>
    </row>
    <row r="658" ht="14.25">
      <c r="F658" s="122"/>
    </row>
    <row r="659" ht="14.25">
      <c r="F659" s="122"/>
    </row>
    <row r="660" ht="14.25">
      <c r="F660" s="122"/>
    </row>
    <row r="661" ht="14.25">
      <c r="F661" s="122"/>
    </row>
    <row r="662" ht="14.25">
      <c r="F662" s="122"/>
    </row>
    <row r="663" ht="14.25">
      <c r="F663" s="122"/>
    </row>
    <row r="664" ht="14.25">
      <c r="F664" s="122"/>
    </row>
    <row r="665" ht="14.25">
      <c r="F665" s="122"/>
    </row>
    <row r="666" ht="14.25">
      <c r="F666" s="122"/>
    </row>
    <row r="667" ht="14.25">
      <c r="F667" s="122"/>
    </row>
    <row r="668" ht="14.25">
      <c r="F668" s="122"/>
    </row>
    <row r="669" ht="14.25">
      <c r="F669" s="122"/>
    </row>
    <row r="670" ht="14.25">
      <c r="F670" s="122"/>
    </row>
    <row r="671" ht="14.25">
      <c r="F671" s="122"/>
    </row>
    <row r="672" ht="14.25">
      <c r="F672" s="122"/>
    </row>
    <row r="673" ht="14.25">
      <c r="F673" s="122"/>
    </row>
    <row r="674" ht="14.25">
      <c r="F674" s="122"/>
    </row>
    <row r="675" ht="14.25">
      <c r="F675" s="122"/>
    </row>
    <row r="676" ht="14.25">
      <c r="F676" s="122"/>
    </row>
    <row r="677" ht="14.25">
      <c r="F677" s="122"/>
    </row>
    <row r="678" ht="14.25">
      <c r="F678" s="122"/>
    </row>
    <row r="679" ht="14.25">
      <c r="F679" s="122"/>
    </row>
    <row r="680" ht="14.25">
      <c r="F680" s="122"/>
    </row>
    <row r="681" ht="14.25">
      <c r="F681" s="122"/>
    </row>
    <row r="682" ht="14.25">
      <c r="F682" s="122"/>
    </row>
    <row r="683" ht="14.25">
      <c r="F683" s="122"/>
    </row>
    <row r="684" ht="14.25">
      <c r="F684" s="122"/>
    </row>
    <row r="685" ht="14.25">
      <c r="F685" s="122"/>
    </row>
    <row r="686" ht="14.25">
      <c r="F686" s="122"/>
    </row>
    <row r="687" ht="14.25">
      <c r="F687" s="122"/>
    </row>
    <row r="688" ht="14.25">
      <c r="F688" s="122"/>
    </row>
    <row r="689" ht="14.25">
      <c r="F689" s="122"/>
    </row>
    <row r="690" ht="14.25">
      <c r="F690" s="122"/>
    </row>
    <row r="691" ht="14.25">
      <c r="F691" s="122"/>
    </row>
    <row r="692" ht="14.25">
      <c r="F692" s="122"/>
    </row>
    <row r="693" ht="14.25">
      <c r="F693" s="122"/>
    </row>
    <row r="694" ht="14.25">
      <c r="F694" s="122"/>
    </row>
    <row r="695" ht="14.25">
      <c r="F695" s="122"/>
    </row>
    <row r="696" ht="14.25">
      <c r="F696" s="122"/>
    </row>
    <row r="697" ht="14.25">
      <c r="F697" s="122"/>
    </row>
    <row r="698" ht="14.25">
      <c r="F698" s="122"/>
    </row>
    <row r="699" ht="14.25">
      <c r="F699" s="122"/>
    </row>
    <row r="700" ht="14.25">
      <c r="F700" s="122"/>
    </row>
    <row r="701" ht="14.25">
      <c r="F701" s="122"/>
    </row>
    <row r="702" ht="14.25">
      <c r="F702" s="122"/>
    </row>
    <row r="703" ht="14.25">
      <c r="F703" s="122"/>
    </row>
    <row r="704" ht="14.25">
      <c r="F704" s="122"/>
    </row>
    <row r="705" ht="14.25">
      <c r="F705" s="122"/>
    </row>
    <row r="706" ht="14.25">
      <c r="F706" s="122"/>
    </row>
    <row r="707" ht="14.25">
      <c r="F707" s="122"/>
    </row>
    <row r="708" ht="14.25">
      <c r="F708" s="122"/>
    </row>
    <row r="709" ht="14.25">
      <c r="F709" s="122"/>
    </row>
    <row r="710" ht="14.25">
      <c r="F710" s="122"/>
    </row>
    <row r="711" ht="14.25">
      <c r="F711" s="122"/>
    </row>
    <row r="712" ht="14.25">
      <c r="F712" s="122"/>
    </row>
    <row r="713" ht="14.25">
      <c r="F713" s="122"/>
    </row>
    <row r="714" ht="14.25">
      <c r="F714" s="122"/>
    </row>
    <row r="715" ht="14.25">
      <c r="F715" s="122"/>
    </row>
    <row r="716" ht="14.25">
      <c r="F716" s="122"/>
    </row>
    <row r="717" ht="14.25">
      <c r="F717" s="122"/>
    </row>
    <row r="718" ht="14.25">
      <c r="F718" s="122"/>
    </row>
    <row r="719" ht="14.25">
      <c r="F719" s="122"/>
    </row>
    <row r="720" ht="14.25">
      <c r="F720" s="122"/>
    </row>
    <row r="721" ht="14.25">
      <c r="F721" s="122"/>
    </row>
    <row r="722" ht="14.25">
      <c r="F722" s="122"/>
    </row>
    <row r="723" ht="14.25">
      <c r="F723" s="122"/>
    </row>
    <row r="724" ht="14.25">
      <c r="F724" s="122"/>
    </row>
    <row r="725" ht="14.25">
      <c r="F725" s="122"/>
    </row>
    <row r="726" ht="14.25">
      <c r="F726" s="122"/>
    </row>
    <row r="727" ht="14.25">
      <c r="F727" s="122"/>
    </row>
    <row r="728" ht="14.25">
      <c r="F728" s="122"/>
    </row>
    <row r="729" ht="14.25">
      <c r="F729" s="122"/>
    </row>
    <row r="730" ht="14.25">
      <c r="F730" s="122"/>
    </row>
    <row r="731" ht="14.25">
      <c r="F731" s="122"/>
    </row>
    <row r="732" ht="14.25">
      <c r="F732" s="122"/>
    </row>
    <row r="733" ht="14.25">
      <c r="F733" s="122"/>
    </row>
    <row r="734" ht="14.25">
      <c r="F734" s="122"/>
    </row>
    <row r="735" ht="14.25">
      <c r="F735" s="122"/>
    </row>
    <row r="736" ht="14.25">
      <c r="F736" s="122"/>
    </row>
    <row r="737" ht="14.25">
      <c r="F737" s="122"/>
    </row>
    <row r="738" ht="14.25">
      <c r="F738" s="122"/>
    </row>
    <row r="739" ht="14.25">
      <c r="F739" s="122"/>
    </row>
    <row r="740" ht="14.25">
      <c r="F740" s="122"/>
    </row>
    <row r="741" ht="14.25">
      <c r="F741" s="122"/>
    </row>
    <row r="742" ht="14.25">
      <c r="F742" s="122"/>
    </row>
    <row r="743" ht="14.25">
      <c r="F743" s="122"/>
    </row>
    <row r="744" ht="14.25">
      <c r="F744" s="122"/>
    </row>
    <row r="745" ht="14.25">
      <c r="F745" s="122"/>
    </row>
    <row r="746" ht="14.25">
      <c r="F746" s="122"/>
    </row>
    <row r="747" ht="14.25">
      <c r="F747" s="122"/>
    </row>
    <row r="748" ht="14.25">
      <c r="F748" s="122"/>
    </row>
    <row r="749" ht="14.25">
      <c r="F749" s="122"/>
    </row>
    <row r="750" ht="14.25">
      <c r="F750" s="122"/>
    </row>
    <row r="751" ht="14.25">
      <c r="F751" s="122"/>
    </row>
    <row r="752" ht="14.25">
      <c r="F752" s="122"/>
    </row>
    <row r="753" ht="14.25">
      <c r="F753" s="122"/>
    </row>
    <row r="754" ht="14.25">
      <c r="F754" s="122"/>
    </row>
    <row r="755" ht="14.25">
      <c r="F755" s="122"/>
    </row>
    <row r="756" ht="14.25">
      <c r="F756" s="122"/>
    </row>
    <row r="757" ht="14.25">
      <c r="F757" s="122"/>
    </row>
    <row r="758" ht="14.25">
      <c r="F758" s="122"/>
    </row>
    <row r="759" ht="14.25">
      <c r="F759" s="122"/>
    </row>
    <row r="760" ht="14.25">
      <c r="F760" s="122"/>
    </row>
    <row r="761" ht="14.25">
      <c r="F761" s="122"/>
    </row>
    <row r="762" ht="14.25">
      <c r="F762" s="122"/>
    </row>
    <row r="763" ht="14.25">
      <c r="F763" s="122"/>
    </row>
    <row r="764" ht="14.25">
      <c r="F764" s="122"/>
    </row>
    <row r="765" ht="14.25">
      <c r="F765" s="122"/>
    </row>
    <row r="766" ht="14.25">
      <c r="F766" s="122"/>
    </row>
    <row r="767" ht="14.25">
      <c r="F767" s="122"/>
    </row>
    <row r="768" ht="14.25">
      <c r="F768" s="122"/>
    </row>
    <row r="769" ht="14.25">
      <c r="F769" s="122"/>
    </row>
    <row r="770" ht="14.25">
      <c r="F770" s="122"/>
    </row>
    <row r="771" ht="14.25">
      <c r="F771" s="122"/>
    </row>
    <row r="772" ht="14.25">
      <c r="F772" s="122"/>
    </row>
    <row r="773" ht="14.25">
      <c r="F773" s="122"/>
    </row>
    <row r="774" ht="14.25">
      <c r="F774" s="122"/>
    </row>
    <row r="775" ht="14.25">
      <c r="F775" s="122"/>
    </row>
    <row r="776" ht="14.25">
      <c r="F776" s="122"/>
    </row>
    <row r="777" ht="14.25">
      <c r="F777" s="122"/>
    </row>
    <row r="778" ht="14.25">
      <c r="F778" s="122"/>
    </row>
    <row r="779" ht="14.25">
      <c r="F779" s="122"/>
    </row>
    <row r="780" ht="14.25">
      <c r="F780" s="122"/>
    </row>
    <row r="781" ht="14.25">
      <c r="F781" s="122"/>
    </row>
    <row r="782" ht="14.25">
      <c r="F782" s="122"/>
    </row>
    <row r="783" ht="14.25">
      <c r="F783" s="122"/>
    </row>
    <row r="784" ht="14.25">
      <c r="F784" s="122"/>
    </row>
    <row r="785" ht="14.25">
      <c r="F785" s="122"/>
    </row>
    <row r="786" ht="14.25">
      <c r="F786" s="122"/>
    </row>
    <row r="787" ht="14.25">
      <c r="F787" s="122"/>
    </row>
    <row r="788" ht="14.25">
      <c r="F788" s="122"/>
    </row>
    <row r="789" ht="14.25">
      <c r="F789" s="122"/>
    </row>
  </sheetData>
  <sheetProtection/>
  <protectedRanges>
    <protectedRange sqref="E169" name="区域1_11_1_5"/>
    <protectedRange sqref="C168" name="区域1_11_1_3"/>
    <protectedRange sqref="B169" name="区域1_26_7_2_2"/>
    <protectedRange sqref="E169" name="区域1_11_1_1_1_1_2_1"/>
    <protectedRange sqref="B49" name="区域1_5_2_1"/>
    <protectedRange sqref="E58" name="区域2_1"/>
    <protectedRange sqref="C156 B108:C108" name="区域1_11_1_3_1"/>
    <protectedRange sqref="B172 B162:B163" name="区域1_26_7_2"/>
    <protectedRange sqref="C172 C162:C163" name="区域1_11_1"/>
    <protectedRange sqref="E162" name="区域1_11_1_1"/>
    <protectedRange sqref="B168 B170" name="区域1_1_3_3_4_1"/>
    <protectedRange sqref="E163" name="区域1_11_1_1_1_1_2"/>
    <protectedRange sqref="B244" name="区域1_1_3_3_4"/>
    <protectedRange sqref="C230" name="区域1_11_1_2_2_1_1_1"/>
    <protectedRange sqref="B244" name="区域1_1_3_3_4_2"/>
    <protectedRange sqref="L272" name="区域1_1_3_3_5_5_1_3"/>
    <protectedRange password="CF7A" sqref="D77" name="区域1_11_1_1_2_3_1"/>
    <protectedRange password="CF7A" sqref="D157" name="区域1_11_1_1_3_1_1"/>
    <protectedRange password="CF7A" sqref="D256:D257" name="区域1_11_1_1_2_6_1_1"/>
    <protectedRange password="CF7A" sqref="D84" name="区域1_11_1_1_2_2_3_1"/>
    <protectedRange password="CF7A" sqref="D83" name="区域1_11_1_1_2_9_1_1"/>
    <protectedRange password="CF7A" sqref="D101" name="区域1_11_1_1_2_7_2_1"/>
    <protectedRange sqref="D89" name="区域1_11_1_1_2_3_1_1_1"/>
    <protectedRange sqref="D85" name="区域1_11_1_1_2_1_1_1"/>
    <protectedRange sqref="D78" name="区域1_11_1_1_2_10_1_1"/>
    <protectedRange sqref="D87" name="区域1_11_1_1_2_2_1_1_1"/>
    <protectedRange sqref="D172 D162:D163" name="区域1_11_1_1_4_1"/>
    <protectedRange sqref="D231" name="区域1_1_3_3_2_5_1_1"/>
    <protectedRange sqref="D99" name="区域1_11_1_1_2_7_1_1_1"/>
    <protectedRange sqref="L170" name="区域1_1_3_3_5_5_1_1_1_1"/>
    <protectedRange sqref="L217" name="区域1_1_3_3_5_6_2"/>
    <protectedRange sqref="L249" name="区域1_26_7_5_6_1_2_3"/>
    <protectedRange sqref="L217:M217" name="区域1_1_3_3_5_5_1_4_3"/>
    <protectedRange sqref="L27" name="区域1_1_3_3_5_5_1_3_2_1"/>
    <protectedRange sqref="L40" name="区域1_1_3_3_5_2_1_2"/>
    <protectedRange sqref="L72" name="区域1_1_3_3_5_5_1_3_1_1"/>
    <protectedRange sqref="L217" name="区域1_1_3_3_5_5_1_2"/>
    <protectedRange sqref="L226" name="区域1_1_3_3_5_5_2_3"/>
  </protectedRanges>
  <mergeCells count="40">
    <mergeCell ref="A263:C263"/>
    <mergeCell ref="A4:A5"/>
    <mergeCell ref="B4:B5"/>
    <mergeCell ref="C4:C5"/>
    <mergeCell ref="D4:D5"/>
    <mergeCell ref="J4:J5"/>
    <mergeCell ref="A175:C175"/>
    <mergeCell ref="A187:C187"/>
    <mergeCell ref="A188:C188"/>
    <mergeCell ref="A199:C199"/>
    <mergeCell ref="A215:C215"/>
    <mergeCell ref="A216:C216"/>
    <mergeCell ref="A95:C95"/>
    <mergeCell ref="A102:C102"/>
    <mergeCell ref="A103:C103"/>
    <mergeCell ref="A132:C132"/>
    <mergeCell ref="A142:C142"/>
    <mergeCell ref="A143:C143"/>
    <mergeCell ref="A47:C47"/>
    <mergeCell ref="A53:C53"/>
    <mergeCell ref="A54:C54"/>
    <mergeCell ref="A69:C69"/>
    <mergeCell ref="A73:C73"/>
    <mergeCell ref="A74:C74"/>
    <mergeCell ref="A7:C7"/>
    <mergeCell ref="A8:C8"/>
    <mergeCell ref="A9:C9"/>
    <mergeCell ref="A29:C29"/>
    <mergeCell ref="A34:C34"/>
    <mergeCell ref="A35:C35"/>
    <mergeCell ref="A1:N1"/>
    <mergeCell ref="A2:N2"/>
    <mergeCell ref="A3:B3"/>
    <mergeCell ref="J3:N3"/>
    <mergeCell ref="F4:I4"/>
    <mergeCell ref="A6:C6"/>
    <mergeCell ref="K4:K5"/>
    <mergeCell ref="L4:L5"/>
    <mergeCell ref="M4:M5"/>
    <mergeCell ref="N4:N5"/>
  </mergeCells>
  <printOptions horizontalCentered="1"/>
  <pageMargins left="0.2362204724409449" right="0.2362204724409449" top="0.4724409448818898" bottom="0.4330708661417323" header="0.31496062992125984" footer="0.2362204724409449"/>
  <pageSetup firstPageNumber="3" useFirstPageNumber="1" horizontalDpi="600" verticalDpi="600" orientation="landscape" paperSize="9" scale="85" r:id="rId1"/>
  <headerFooter differentOddEven="1" alignWithMargins="0">
    <oddFooter>&amp;R&amp;16— &amp;P —</oddFooter>
    <evenFooter>&amp;L&amp;16— &amp;P —</evenFooter>
  </headerFooter>
  <ignoredErrors>
    <ignoredError sqref="F175" formula="1"/>
    <ignoredError sqref="F7:F9 F142:F143 F53 F29 F215 F102 F95 F73 F34 F199 F132 F18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2020-01-19T02:24:07Z</cp:lastPrinted>
  <dcterms:created xsi:type="dcterms:W3CDTF">2013-09-03T03:38:59Z</dcterms:created>
  <dcterms:modified xsi:type="dcterms:W3CDTF">2020-05-20T08:56:05Z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KSORubyTemplateID">
    <vt:lpwstr>14</vt:lpwstr>
  </property>
</Properties>
</file>