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externalReferences>
    <externalReference r:id="rId4"/>
  </externalReferences>
  <definedNames>
    <definedName name="CompleteAndStart">#REF!</definedName>
    <definedName name="_xlnm.Print_Area" localSheetId="0">'sheet1'!$A$1:$L$302</definedName>
    <definedName name="_xlnm.Print_Titles" localSheetId="0">'sheet1'!$4:$5</definedName>
  </definedNames>
  <calcPr fullCalcOnLoad="1" iterate="1" iterateCount="100" iterateDelta="0.001"/>
</workbook>
</file>

<file path=xl/sharedStrings.xml><?xml version="1.0" encoding="utf-8"?>
<sst xmlns="http://schemas.openxmlformats.org/spreadsheetml/2006/main" count="1430" uniqueCount="808">
  <si>
    <t>附件</t>
  </si>
  <si>
    <t>泉港区2019年1-4月份重点项目进展情况表</t>
  </si>
  <si>
    <t>单位：万元</t>
  </si>
  <si>
    <t>序号</t>
  </si>
  <si>
    <t>项目名称</t>
  </si>
  <si>
    <t>建设内容及规模</t>
  </si>
  <si>
    <t>2019年
工作目标</t>
  </si>
  <si>
    <t>2019年1-4月份</t>
  </si>
  <si>
    <t>工程进展情况</t>
  </si>
  <si>
    <t>存在问题</t>
  </si>
  <si>
    <t>区挂钩领导</t>
  </si>
  <si>
    <t>备注</t>
  </si>
  <si>
    <t>计划
投资</t>
  </si>
  <si>
    <t>4月份完成投资</t>
  </si>
  <si>
    <t>累计完成投资</t>
  </si>
  <si>
    <t>占年度计划(%)</t>
  </si>
  <si>
    <t>进度超前(+)或滞后(-)情况</t>
  </si>
  <si>
    <t>项目总计242个</t>
  </si>
  <si>
    <t>一.镇/街道（扣除交叉重复项目）：（189个）</t>
  </si>
  <si>
    <t>（一）南埔镇项目（28个）</t>
  </si>
  <si>
    <t>在建项目（22个）</t>
  </si>
  <si>
    <t>百宏250万/年吨精对苯二甲酸（PTA）项目</t>
  </si>
  <si>
    <t>建设250万/年吨精对苯二甲酸（PTA）项目。</t>
  </si>
  <si>
    <t>完成项目主要机械设备的采购工作；现场临时电工程完成并验收，桩基工程开始施工。</t>
  </si>
  <si>
    <t/>
  </si>
  <si>
    <t>颜朝晖
张剑辉</t>
  </si>
  <si>
    <t>省市在建</t>
  </si>
  <si>
    <t>天骄化学材料生产项目(二、三期)▲</t>
  </si>
  <si>
    <t>项目分四期建设，共建设20条生产线，总体生产规模40万吨/年，主要生产聚合物多元醇和聚醚多元醇等聚氨酯系列产品。</t>
  </si>
  <si>
    <t>施工图图审，办理人防、工程规划许可证；消防设计审核申报、部分设备采购。</t>
  </si>
  <si>
    <t>陈剑锋</t>
  </si>
  <si>
    <t>佑达精细电子化学新材料项目▲</t>
  </si>
  <si>
    <t>用地31亩，建设精细电子化学新材料项目，厂房4栋。</t>
  </si>
  <si>
    <t>机械进场，已完成打桩；即将开始土建施工。</t>
  </si>
  <si>
    <t>张剑辉</t>
  </si>
  <si>
    <t>20万吨/年全加氢白油项目（一期）</t>
  </si>
  <si>
    <t>用地243亩，建设20万吨/年加氢焦化蜡油生产白油料装置、10万吨/年白油深度加氢精制装置和1万Nm3/h甲醇制氢装置共计3套装置。</t>
  </si>
  <si>
    <t>签订土地合同，用地规划许可证获批。</t>
  </si>
  <si>
    <t>省市预备</t>
  </si>
  <si>
    <t>特种陶瓷材料先驱体产业化项目（一、二期）</t>
  </si>
  <si>
    <t>用地138亩，新建18条生产线，年产800吨二甲基硅烷、200吨聚碳硅烷。</t>
  </si>
  <si>
    <t>厂房装修、设备安装、附属设施建设。</t>
  </si>
  <si>
    <t>陈宗旗</t>
  </si>
  <si>
    <t>废催化剂综合利用项目</t>
  </si>
  <si>
    <t>用地43亩，建设一条3.8万吨/年废催化剂综合利用生产线。</t>
  </si>
  <si>
    <t>贵金属车间的设备安装；人员培训；签订原料合同，采购生产辅料。</t>
  </si>
  <si>
    <t>稀释剂项目▲</t>
  </si>
  <si>
    <t>年产稀释剂15000吨、改性表面处理剂10000吨、丙烯酸水性乳液 190000吨、改性聚氨酯25000吨。</t>
  </si>
  <si>
    <t>完成土地证（50亩）办理，环评二稿公示中，安评初稿审核中，职评、设计和第三方资料正在编制中，预计9月份动建。</t>
  </si>
  <si>
    <t>沥青项目</t>
  </si>
  <si>
    <t>用地48.8亩，主要生产、中转沥青产品；年设计20万吨改性沥青产能及20万吨重交沥青的中转产能。</t>
  </si>
  <si>
    <t>土建施工（基础施工），消防备案材料准备。</t>
  </si>
  <si>
    <t>杨新智</t>
  </si>
  <si>
    <t>混凝土减水剂项目</t>
  </si>
  <si>
    <t>用地40亩，建设20万吨/年混凝土减水剂项目（8万吨/年低溶度聚羧酸减水剂、9万吨/年高浓度聚羧酸减水剂、2万吨/年醚类母液、1万吨/年脂类母液）。</t>
  </si>
  <si>
    <t>完成厂区内道路硬化、生产设备安装调试、消防工程第三方检测。</t>
  </si>
  <si>
    <t>佳化乙（烷）氧基化物项目</t>
  </si>
  <si>
    <t>用地60亩，建设10万吨/年乙烷氧基化物产品生产项目，包括聚醚多元醇1.2万吨/年、乙丙醇胺系列1万吨/年、表面活性剂系列产品4.55万吨/年及其他项目3.25万/年。</t>
  </si>
  <si>
    <t>试生产方案评审，设备调试。</t>
  </si>
  <si>
    <t>市在建</t>
  </si>
  <si>
    <t>食品级二氧化碳及碳酸二甲酯项目（食品级二氧化碳一期项目）</t>
  </si>
  <si>
    <t>一、二期总用地99亩，其中一期用地45亩，建有压缩机厂房、干冰车间、产品罐区、循环水、配电室、中央控制室等。</t>
  </si>
  <si>
    <t>人防批复、工程规划许可证公示中。</t>
  </si>
  <si>
    <t xml:space="preserve">
省市在建</t>
  </si>
  <si>
    <t>环保型粘胶剂项目▲</t>
  </si>
  <si>
    <t>用地50亩，建设8000吨/年环保型粘胶剂项目。</t>
  </si>
  <si>
    <t>综合楼内外装修，2栋厂房完工，4栋仓库施工，订购设备。</t>
  </si>
  <si>
    <t>聚合多元醇项目（一期）▲</t>
  </si>
  <si>
    <t>建设1万吨/年聚合物多元醇项目。</t>
  </si>
  <si>
    <t>车间、仓库钢结构封顶，完成办公楼主体和部分设备平台采购。目前暂时停工。</t>
  </si>
  <si>
    <t>因资金问题，项目停工中。</t>
  </si>
  <si>
    <t>油脂废弃物综合利用项目（二期）▲</t>
  </si>
  <si>
    <t>建设用地面积13336㎡，分摊公共用地面积1174㎡。建设厂房、研发楼及配套设施总建筑面积9992㎡，年处理废弃油脂18万吨（皂脚12万吨/年，油脚6万吨/年）。</t>
  </si>
  <si>
    <t>办理人防、建设工程规划许可证。</t>
  </si>
  <si>
    <t>福海粮油生产项目（四期）</t>
  </si>
  <si>
    <r>
      <t>福海粮油：总用地10.5亩，建筑面积22140</t>
    </r>
    <r>
      <rPr>
        <sz val="9"/>
        <rFont val="宋体"/>
        <family val="0"/>
      </rPr>
      <t>㎡</t>
    </r>
    <r>
      <rPr>
        <sz val="9"/>
        <rFont val="仿宋_GB2312"/>
        <family val="3"/>
      </rPr>
      <t>，日加工大豆/菜籽2500吨榨油车间一座，扩建1000t/d精炼厂，新增2*1万t大豆筒仓、4*2500t散粕仓，新建3万吨油罐；益海嘉里面粉二期：总用地12.75亩，建筑面积1.9万</t>
    </r>
    <r>
      <rPr>
        <sz val="9"/>
        <rFont val="宋体"/>
        <family val="0"/>
      </rPr>
      <t>㎡</t>
    </r>
    <r>
      <rPr>
        <sz val="9"/>
        <rFont val="仿宋_GB2312"/>
        <family val="3"/>
      </rPr>
      <t>，扩建日加工小麦1150吨生产车间及相关配套设施，建设3000吨小麦筒仓10个，600吨小麦星仓4个。</t>
    </r>
  </si>
  <si>
    <t>1.4000T已经完工消防验收已经完成；2.3000t筒仓滑模到顶，仓顶结构施工完成，脚手架拆除完成，库内地面浇筑完成；3.面粉车间:粉仓已经滑模到顶；麦仓已经滑模到顶；后处理区域八层结构施工完成；制粉车间七层结构施工完成；一至四层消防管道完成；粉仓、麦仓桁架拆除中；一层内墙砌筑及圈梁、构造柱施工中。</t>
  </si>
  <si>
    <t>陈龙津</t>
  </si>
  <si>
    <t>万豪3万吨/年石膏粉加工项目（三期）</t>
  </si>
  <si>
    <t>用地面积30亩，建设年产3万吨/年高性能石膏粉生产线2条。</t>
  </si>
  <si>
    <t>正在开展福建石膏粉市场专项调查工作。</t>
  </si>
  <si>
    <t>需协调电力公司解决电线杆迁移问题。</t>
  </si>
  <si>
    <t>庄一鸣</t>
  </si>
  <si>
    <t>祥茂建材（二期）项目</t>
  </si>
  <si>
    <r>
      <t>租用土地面积7万</t>
    </r>
    <r>
      <rPr>
        <sz val="10"/>
        <rFont val="宋体"/>
        <family val="0"/>
      </rPr>
      <t>㎡</t>
    </r>
    <r>
      <rPr>
        <sz val="10"/>
        <rFont val="仿宋_GB2312"/>
        <family val="3"/>
      </rPr>
      <t>，新建办公楼及相关配套设施，用地面积2500</t>
    </r>
    <r>
      <rPr>
        <sz val="10"/>
        <rFont val="宋体"/>
        <family val="0"/>
      </rPr>
      <t>㎡</t>
    </r>
    <r>
      <rPr>
        <sz val="10"/>
        <rFont val="仿宋_GB2312"/>
        <family val="3"/>
      </rPr>
      <t>，建筑面积1.8万</t>
    </r>
    <r>
      <rPr>
        <sz val="10"/>
        <rFont val="宋体"/>
        <family val="0"/>
      </rPr>
      <t>㎡</t>
    </r>
    <r>
      <rPr>
        <sz val="10"/>
        <rFont val="仿宋_GB2312"/>
        <family val="3"/>
      </rPr>
      <t>，新建年产100万吨石子生产线一条、年产80万吨机制砂生产线一条。</t>
    </r>
  </si>
  <si>
    <t>宿舍楼外装修已完成，已投入使用；厂房设备安装已完成；办公楼已基本完成装修；污水处理、除尘装置等配套设施已安装完毕；厂区道路铺设已完成，周边绿化已完成；石子生产线已投入使用目前在验收公示阶段。</t>
  </si>
  <si>
    <t>湄洲湾港肖厝港区鲤鱼尾作业区4号泊位工程及仓储项目▲</t>
  </si>
  <si>
    <t>1.码头建设规模：建设50000吨级液体化工泊位一个及相应配套设施，或可同时靠泊2艘5000GT液化烃船，年设计通过能力339万吨。2.库区建设规模：建设6万m³双金属壁全容低温丙烷储罐2座；3万m³双金属壁全容低温丁烷（以下均指正丁烷、异丁烷）储罐1座；4,000m³常温丙烯球罐（考虑混装1-丁烯、2-丁烯和异丁烯）1座、常温丙烷球罐各2座；常温LPG球罐2座及常温丁烷球罐1座，总容量17.4万m³。同时预留6万m³双金属壁全容低温乙烷、乙烯储罐各一台（远期），并配套建设辅助生产及公用工程、汽车装卸区、办公管理区、环保设施等配套工程。</t>
  </si>
  <si>
    <t>1.完成环评专家评审并通过市生态环境局局务会讨论，待批复；
2.完成安评专家评审，正修改完善报告，待批复；
3.跟进国乔石化项目进展，并拟定下段时间合作洽谈相关事宜；
4.积极跟进园区规划调整事宜。</t>
  </si>
  <si>
    <t>王晓莺
杨新智</t>
  </si>
  <si>
    <t>湄洲湾港肖厝港区肖厝作业区5-6#泊位</t>
  </si>
  <si>
    <t>建设5万吨级多功能通用泊位2座，并建成仓库及相应配套设施。</t>
  </si>
  <si>
    <t>4月底恢复码头东隔堤水工处理段基床抛石，其他因海砂供应问题暂时无法施工。</t>
  </si>
  <si>
    <t>黄建辉
邱金谋</t>
  </si>
  <si>
    <t>东港石化南区扩建工程▲</t>
  </si>
  <si>
    <r>
      <t>用地350亩，建设14.4万m</t>
    </r>
    <r>
      <rPr>
        <sz val="10"/>
        <rFont val="宋体"/>
        <family val="0"/>
      </rPr>
      <t>³</t>
    </r>
    <r>
      <rPr>
        <sz val="10"/>
        <rFont val="仿宋_GB2312"/>
        <family val="3"/>
      </rPr>
      <t>共48个球罐的烃类液体化工品库区及码头至库区外管13条。</t>
    </r>
  </si>
  <si>
    <t>土地和坟墓征迁正在推进中，同步推进山体开挖和石方爆破。</t>
  </si>
  <si>
    <t>王晓莺</t>
  </si>
  <si>
    <t>裕盛雅苑</t>
  </si>
  <si>
    <t>计容建筑面积47507.40㎡，不计容总建筑面积11859.77㎡，建设1#-3#、5#-6#住宅楼及地下室、配电房等设施。</t>
  </si>
  <si>
    <t>1.1号楼已完成地上8层；                                   
2.2号楼地下室已完成施工；                                      
3.3号楼已完成地上1层；                                               
4.5号楼已完成地上3层；
5.6号楼已完成地上4层。</t>
  </si>
  <si>
    <t>郑  敏</t>
  </si>
  <si>
    <t>德和仓储（源达物流园）二期</t>
  </si>
  <si>
    <t>用地200.66亩，建设11.5万㎡仓储物流设施及配套工程。</t>
  </si>
  <si>
    <t>已全部完成。</t>
  </si>
  <si>
    <t>预备项目（6个）</t>
  </si>
  <si>
    <t>硫磺制酸及配套产品项目</t>
  </si>
  <si>
    <t>用地200亩，建设40万吨/年硫磺制酸及配套项目。</t>
  </si>
  <si>
    <t>项目洽谈。</t>
  </si>
  <si>
    <t>市预备</t>
  </si>
  <si>
    <t>15万吨/年废矿物油综合利用项目▲</t>
  </si>
  <si>
    <t>建设15万吨废矿物油综合利用项目。</t>
  </si>
  <si>
    <t>项目暂停中。</t>
  </si>
  <si>
    <t>甲基异丁基酮项目▲</t>
  </si>
  <si>
    <t>用地100亩，一期投资1.66亿元，建设4.5万吨/年甲基异丁基酮项目。</t>
  </si>
  <si>
    <t>正在开展山体开挖及土方平整回填工作。</t>
  </si>
  <si>
    <t>张剑辉
黄清源</t>
  </si>
  <si>
    <t>南埔镇新型城镇化开发建设项目</t>
  </si>
  <si>
    <t>规划开发270亩，建设安置房、商住区、市民广场及其他配套服务设施。</t>
  </si>
  <si>
    <t>目前已完成镇区控规俢编及送审。</t>
  </si>
  <si>
    <t>泉昱产业园项目</t>
  </si>
  <si>
    <t>整体盘活整合原泉昱鞋业110亩用地、5.3万平方米厂房，引进仓储物流、建材综合批发、家居家具设计生产、食品包装加工等项目入驻，打造区位优势突出、互惠互利共赢的综合产业园区。</t>
  </si>
  <si>
    <t>正在开展项目招商。</t>
  </si>
  <si>
    <t>黄建辉</t>
  </si>
  <si>
    <t>泉港惠屿生态休闲渔村及惠屿“生态岛礁”工程项目</t>
  </si>
  <si>
    <t>主要开展巷道整治工程、海岛特色民居改造、海岛防护堤建设工程、滨海岸线整治与旅游道路建设工程、防护林修复与绿化工程、沙滩整治修复工程、休闲海钓基地、人工渔礁、海岛监视监测中心、陆岛交通码头工程、海洋科普体验中心，以及景观木栈道、观景亭等其他海岛旅游配套设施。</t>
  </si>
  <si>
    <t>巷道整治工程已完成、防护林修复与绿化部分工程已完成、沙滩整治及修复工程已通过验收；码头工程完成96%，候船室主体建筑已封顶；休闲海钓基地下水4排，完成100%。</t>
  </si>
  <si>
    <t>（二）界山镇项目（21个）</t>
  </si>
  <si>
    <t>在建项目（17个）</t>
  </si>
  <si>
    <t>劣质重油深加工综合利用项目</t>
  </si>
  <si>
    <t>用地800亩，新建200万吨/年劣质重油沸腾床加氢装置、150万吨/年重油制烯烃、芳烃装置，110万吨/年中芳烃加氢改质装置、100万吨/年石脑油芳烃化装置、60万吨/年气分装置、13万吨/年MTBE装置（甲基叔丁基醚，以下简称MTBE）、100万吨/年干气液化气脱硫装置、5万吨/年硫磺回收装置（含胺液集中脱硫、酸性水汽提、硫磺回收）、30万吨/年催化干气制乙苯、苯乙烯联合装置、10万Nm3/h干气制氢装置、3万Nm3/h油浆制氢装置,以及相关配套公用工程和辅助生产设施。</t>
  </si>
  <si>
    <t>施工图设计阶段。</t>
  </si>
  <si>
    <t>刘敏坚</t>
  </si>
  <si>
    <t>中海油服新材料生产基地建设项目</t>
  </si>
  <si>
    <t>5万吨油田化学新材料,主要包括生产管控中心、生产车间、仓库、罐区、污水处理站等相关生产辅助设施。</t>
  </si>
  <si>
    <t>正在进行临建施工和桩基施工。</t>
  </si>
  <si>
    <t>18.5万吨/年表面活性剂及炼化助剂项目（二期）</t>
  </si>
  <si>
    <t>建设18.5万吨/年表面活性剂项目及炼化助剂项目（二期5万吨/年表面活性剂）。</t>
  </si>
  <si>
    <t>获得施工许可证，进行装置、罐区土建施工。</t>
  </si>
  <si>
    <t>理想包装生产项目（二期）</t>
  </si>
  <si>
    <t>用地10亩，建设生产、销售各种包装箱、袋等包装产品的生产厂房1座和仓储车间。</t>
  </si>
  <si>
    <t>利用北京燕化原有标准厂房先行投产，正抓紧办理土地手续审批。</t>
  </si>
  <si>
    <t>郭荣华</t>
  </si>
  <si>
    <t>海雁涂料（二期）</t>
  </si>
  <si>
    <t>新增用地5亩，建设生产、销售水性涂料、精品腻子胶粉等涂料系类产品的生产厂房1座，并改造建设办公场地。</t>
  </si>
  <si>
    <t>完成1号楼2层砌砖，正进行3层砌砖建设，完成2号楼基础建设，正进行3号楼腻子粉机器采购安装及调试。</t>
  </si>
  <si>
    <t>天泰金属（二期）</t>
  </si>
  <si>
    <t>建设铁桶堆场及废旧桶回收车间。</t>
  </si>
  <si>
    <t>办理建设用地规划许可证，已获得区住建局批复，目前正在办理环评相关报批工作,变压器等设备基本安装完毕厂房建设全部完成，正进行自动缝焊机技改工作。</t>
  </si>
  <si>
    <t>吕火渠
郭荣华</t>
  </si>
  <si>
    <t>立普乐生物颗粒项目</t>
  </si>
  <si>
    <t>用地5亩，建设厂房，配套建设配电房和消防池购置粉碎机、模板破碎机、新式560颗粒机等设备，生产生物颗粒燃料。</t>
  </si>
  <si>
    <t>正在重新办理环评手续，厂房建设已完成，采购除尘设备。</t>
  </si>
  <si>
    <t>华源建材（二期）</t>
  </si>
  <si>
    <t>完成设备安装及生产线建设。</t>
  </si>
  <si>
    <t>进行商品混凝土生产线用地规划报批工作，购买3辆水泥搅拌车。</t>
  </si>
  <si>
    <t>湄洲湾港肖厝港区肖厝作业区18A、18B、18C号泊位工程</t>
  </si>
  <si>
    <t>建设2个5000吨级固体化工品泊位及1个7000吨重件滚装泊位。</t>
  </si>
  <si>
    <t>正在对18C泊位码头、西围堤和港池水域工程进行现场质量核验检查相关问题进行整改；进行东围堤施工准备工作及门卫项目施工签订环境监理、围堤检测合同开展已建成部分交工验收工作及东围堤施工。</t>
  </si>
  <si>
    <t>界山新城基础设施建设项目</t>
  </si>
  <si>
    <t>建设4条道路、市民广场，沿海大通道市政配套设施。</t>
  </si>
  <si>
    <t>完成四条道路招投标，施工单位已进场，进行路床建设，完成市民广场主体、停车场铺砖，正在进行路沿石铺砖扫尾工作。</t>
  </si>
  <si>
    <t>吕火渠</t>
  </si>
  <si>
    <t xml:space="preserve">泉港区“两高”沿线环境综合整治工程▲  </t>
  </si>
  <si>
    <t>涉及“两高”沿线16个村庄，主要建设内容包括：房屋立面整治417栋，拆除乱建乱搭52处，绿化美化31处（含青山挂白5处），清理垃圾堆放点38处，视线遮挡10处。</t>
  </si>
  <si>
    <t>搭架裸房389宗，占任务数的93.28%，完成裸房整治355宗，占任务数的85.13%完成绿化提升22.20万㎡，占任务数的96.20%；26处林田水风光提升已全部动工，其中有16处初步完工，部分节点风光已初具展示面。</t>
  </si>
  <si>
    <t>陈相成</t>
  </si>
  <si>
    <t>天马华耀城（一期）</t>
  </si>
  <si>
    <t>一期用地30亩，总建筑面积8.4万㎡，其中住宅7.2万㎡，商业建筑面积0.4万㎡，小区由3栋26层 共计508套高层住宅，65席商业金街构成。地下室建设0.87万㎡。</t>
  </si>
  <si>
    <t>1#楼建设12层，2#楼建设16层，3#楼建设23层。</t>
  </si>
  <si>
    <t>天马华耀城（二期）</t>
  </si>
  <si>
    <t>二期用地63亩，总建筑面积16万㎡，其中住宅10.6万㎡，商业建筑面积1.3万㎡，小区由5栋26层, 1栋25层共计6高层住宅，43套生态别墅，95席商业金街构成。地下室建设4万㎡。</t>
  </si>
  <si>
    <t>5#、6#楼建设10层，7#、8#、9#、10#楼完成一层建设。</t>
  </si>
  <si>
    <t>天马华耀城（三期）</t>
  </si>
  <si>
    <t>三期用地70亩，总建筑面积14万㎡，其中住宅9万㎡，商业建筑面积约1.2万㎡，小区由5栋26层, 2栋18层共计6栋高层住宅，52套生态别墅，110席商业金街构成。地下室建设3.6万㎡。</t>
  </si>
  <si>
    <t>完成场地平整、围墙建设，正在施工前期准备工作。</t>
  </si>
  <si>
    <t>界山农业电商产业园</t>
  </si>
  <si>
    <t>建设装修办公场地3000㎡，物流仓储1000㎡，完成4000㎡厂区装修，配备办公设备，招商40家农业电商企业入驻园区，并开展孵化培训。</t>
  </si>
  <si>
    <t>组织开展电商培训，完成办公场地4000平方米装修。</t>
  </si>
  <si>
    <t>玉山村铁钉埕石结构房屋改造项目</t>
  </si>
  <si>
    <t>完成19幢主体建设及外墙装修,建设老年人活动中心。</t>
  </si>
  <si>
    <t>完成21栋主体建设，老人活动中心建设3层，并完成2栋屋顶琉璃瓦建设。</t>
  </si>
  <si>
    <t>界山镇龙马溪生态提升综合整治工程</t>
  </si>
  <si>
    <t>新建护岸2公里，改造提升护岸3公里，河道清淤5.8公里，绿化改造提升5.8公里，护杆建设10.6公里，道路亮化9.6公里，玉山村至玉湖村、狮东村两侧慢步道建设4.8公里。</t>
  </si>
  <si>
    <t>完成项目立项，初步设计方案，完成预算，进行财政审核。</t>
  </si>
  <si>
    <t>预备项目（4个）</t>
  </si>
  <si>
    <t>湄洲湾港肖厝港区肖厝作业区14A14B14C号泊位工程</t>
  </si>
  <si>
    <t>建设一个十万吨级液体散货泊位（14A），两个三千吨级液体散货泊位（14B、14C），及后方仓储物流园区（罐区用地约449.55亩）。</t>
  </si>
  <si>
    <t>已编制完成海洋环评、项目环评、节能评估、海域论证等报告书的编制工作已召开环评审查会，正在协调市海洋局项目用海预审，已召开海域论证会和项目环评会目前正在根据评审意见对项目环评报告及海域使用论证报告书进行修编目前正在进行招标和合同签订已完成勘察工作，继续开展初步设计工作。</t>
  </si>
  <si>
    <t>省（管）市预备</t>
  </si>
  <si>
    <t>潘南盐场盐田废转项目</t>
  </si>
  <si>
    <t>进行1200亩盐田废转。</t>
  </si>
  <si>
    <t>配合经信局争取省市相关政策上的支持，跟踪省市关于盐田废转工作的进展情况，正在抓紧委托重庆市工程设计院开展项目开发建设可行性研究。</t>
  </si>
  <si>
    <t>界山新城（二期）</t>
  </si>
  <si>
    <t>用地439亩，其中包含石化园区企业办公居住区81.5亩（包含蓝领公寓、八方码头总部区）、镇区商住区55亩，安全控制区界山安置区214.5亩（含实验小学预留地）以及基础配套设施88亩。</t>
  </si>
  <si>
    <t>走访区自然资源局、住建局等部门了解地形测绘，用地性质等工作。</t>
  </si>
  <si>
    <t>界山输变电项目</t>
  </si>
  <si>
    <t>用地5亩，建设110KV变电站，缓解该电区用电需求。</t>
  </si>
  <si>
    <t>已完成全部征地工作。</t>
  </si>
  <si>
    <t>（三）后龙镇项目（21个）</t>
  </si>
  <si>
    <t>在建项目（18个）</t>
  </si>
  <si>
    <t>华星石化增建液化石油气储罐项目</t>
  </si>
  <si>
    <t>新增一座8万立方常压低温LPG储罐，一套处理能力为300t/h的丙烷加热系统，及相关配套设施。</t>
  </si>
  <si>
    <t>1.项目环评已由市生态环境局先行组织专家技术审查会，但需等待石化园区规划方案正式批复后才能受理并批复；2.开展项目招标准备工作；3.外资到位3000万元，用于项目设备招标采购等；4.进一步深化初步设计方案，以满足招标编制要求。</t>
  </si>
  <si>
    <t>燕麦精深加工系列产品改扩建工程</t>
  </si>
  <si>
    <t>建设燕麦精深加工生产线2条及附属深加工车间和仓储设施。</t>
  </si>
  <si>
    <t>完成旧厂房拆除和场地平整，正在进行施工招投标准备工作。</t>
  </si>
  <si>
    <t>王国明</t>
  </si>
  <si>
    <t>1.码头建设规模：建设50000吨级液体化工泊位一个及相应配套设施，或可同时靠泊2艘5000GT液化烃船，年设计通过能力339万吨。2.库区建设规模：建设6万m³双金属壁全容低温丙烷储罐2座；3万m³双金属壁全容低温丁烷储罐1座；4,000m³常温丙烯球罐1座、常温丙烷球罐各2座；常温LPG球罐2座及常温丁烷球罐1座，总容量17.4万m³。同时预留6万m³双金属壁全容低温乙烷、乙烯储罐各一台（远期），并配套建设辅助生产及公用工程、汽车装卸区、办公管理区、环保设施等配套工程。</t>
  </si>
  <si>
    <t>兴通船务新增运力项目</t>
  </si>
  <si>
    <t>拟新建一艘7490载重吨不锈钢油船/化学品船。</t>
  </si>
  <si>
    <t>开展总装，设备安装，已完成工程量近50%。</t>
  </si>
  <si>
    <t>南龙路二期工程</t>
  </si>
  <si>
    <t>市道路等级为次干路，长185米、宽24米，用地面积5400㎡，建设内容主要包括道路路基路面、排水箱涵、雨水、污水、电力、路灯、绿化、交通设施等附属配套工程。</t>
  </si>
  <si>
    <t>已竣工通车。</t>
  </si>
  <si>
    <t>邱彬侨</t>
  </si>
  <si>
    <t>东方伟业城市广场（二期）</t>
  </si>
  <si>
    <t>总建筑面积7.5万㎡，拟建设3栋32层商住楼、1栋27层酒店式公寓及1.2万㎡地下室。</t>
  </si>
  <si>
    <t>8号楼施工至主体结构第4层，10号楼施工至3层，9#和11#楼施工至1层。</t>
  </si>
  <si>
    <t>邱厝馨秀庄园（2017-2#地块）</t>
  </si>
  <si>
    <t>总建筑面积82872.5㎡。其中，商住、建设用地27749㎡，计容69372.5㎡，不计容建筑面积13500㎡。</t>
  </si>
  <si>
    <t>1#楼完成基础土方回填及地面垫层浇筑；2#楼完成基础土方回填、地面垫层浇筑及1层模型搭设；3#楼完成4层梁板浇筑；10#楼完成基础垫层、防水施工，正进行基础钢筋绑扎；11#楼完成基础开挖，基础混凝土垫层浇筑；12#楼完成基础开挖，基础混凝土垫层浇筑及基础钢筋绑扎；基坑支护作业完成全部工程量的60%；地下室土方开挖完成1.5万m³；基本完成管桩静载试验；安装塔吊两部。</t>
  </si>
  <si>
    <t>涂坑海丝遗址宜居工程</t>
  </si>
  <si>
    <t>用地15亩，建设为申遗景区配套的新村住宅及小型商业服务设施，北侧规划8栋住宅，可容纳32户，建筑皆为3层，总建筑面积6845平方米；南侧小型商业综合体建筑面积3300㎡，配套建设骑楼步行街和道路。</t>
  </si>
  <si>
    <t>完成土地征迁、地勘和方案设计，正在进行项目预算和招投标准备工作。</t>
  </si>
  <si>
    <t>海阳商住楼二期项目</t>
  </si>
  <si>
    <t>用地3亩，总建筑面积6000㎡，建设一栋一栋11层商住楼及配套停车场、办公房等附属设施。</t>
  </si>
  <si>
    <t>正在进行砌砖和内外装修。</t>
  </si>
  <si>
    <t>港辉花园二期项目</t>
  </si>
  <si>
    <t>用地3亩，总建筑面积5000㎡，建设一栋10层商住楼及配套附属设施。</t>
  </si>
  <si>
    <t>主体施工至5层。</t>
  </si>
  <si>
    <t>泉州振戎综合楼项目▲</t>
  </si>
  <si>
    <t>用地面积8330㎡，建设6600㎡的办公楼及附属配套设施。</t>
  </si>
  <si>
    <t>完成立项、围墙和地勘，正在与区国土局协调土地证办理事宜。</t>
  </si>
  <si>
    <t>傅文星</t>
  </si>
  <si>
    <t>瑞晟共享托盘项目</t>
  </si>
  <si>
    <t>位于福炼氧化塘，用地20亩，依托江苏乐医云盘科技公司，由福建瑞晟石化工贸公司实际运营，一期计划对联合石化聚烯烃产品包装运输使用的托盘采取共享方式，预计使用托盘6万个，二期计划开拓中化、古雷等福建其他产品市场，达到20万个共享托盘使用量。</t>
  </si>
  <si>
    <t>部分共享托盘已投入使用中。</t>
  </si>
  <si>
    <t>黄清源</t>
  </si>
  <si>
    <t>泉港川海大厦项目▲</t>
  </si>
  <si>
    <t>用地5亩，总建筑面积7558㎡，拟建设一栋9层酒店式行政公寓大楼及配套停车场等附属设施。</t>
  </si>
  <si>
    <t>外装已完成，正在进行内装修和附属设施施工。</t>
  </si>
  <si>
    <t>福炼社区基础设施修缮提升工程</t>
  </si>
  <si>
    <t>对福炼社区内的房屋、管道设施、监控安防、道路、园林绿地及供水供电等公共基础设施进行维修、改造和提升。</t>
  </si>
  <si>
    <t>开展设计和招投标等项目前期工作，部分供水供电设施改造正在进行中。</t>
  </si>
  <si>
    <t>预备项目（3个）</t>
  </si>
  <si>
    <t>泉港区柳山街（原东西六路）东拓工程</t>
  </si>
  <si>
    <r>
      <t>① 道路长890.395m，宽40m，双向四车道，按城市主干路设计，设计时速按50km/h；②道路两侧场地平整，宽度约50m，面积86551</t>
    </r>
    <r>
      <rPr>
        <sz val="10"/>
        <rFont val="宋体"/>
        <family val="0"/>
      </rPr>
      <t>㎡</t>
    </r>
    <r>
      <rPr>
        <sz val="10"/>
        <rFont val="仿宋_GB2312"/>
        <family val="3"/>
      </rPr>
      <t>；③栖霞小区东侧支路长285.418m，宽12m，双向四车道，城市支路，设计速度30km/h。</t>
    </r>
  </si>
  <si>
    <t>正在进行项目前期立项、用地报批和环保水保等。</t>
  </si>
  <si>
    <r>
      <t>后</t>
    </r>
    <r>
      <rPr>
        <sz val="10"/>
        <rFont val="宋体"/>
        <family val="0"/>
      </rPr>
      <t>龙</t>
    </r>
    <r>
      <rPr>
        <sz val="10"/>
        <rFont val="仿宋_GB2312"/>
        <family val="3"/>
      </rPr>
      <t>镇区改造</t>
    </r>
  </si>
  <si>
    <r>
      <t>征地总面积43.89亩，涉及拆迁户60户114幢，拆迁面积2.6万</t>
    </r>
    <r>
      <rPr>
        <sz val="10"/>
        <rFont val="宋体"/>
        <family val="0"/>
      </rPr>
      <t>㎡</t>
    </r>
    <r>
      <rPr>
        <sz val="10"/>
        <rFont val="仿宋_GB2312"/>
        <family val="3"/>
      </rPr>
      <t>。</t>
    </r>
  </si>
  <si>
    <t>正在进行征迁扫尾工作和房屋拆除，尚有2栋未签订协议。</t>
  </si>
  <si>
    <t>第二小学教育集团和星校区改扩建工程</t>
  </si>
  <si>
    <t>拟在区第二实小教育集团和星校区内建设教学楼、综合楼、多功能教室、防空地下室及门卫等建筑，规划用地面积15076㎡（22.61亩），用地面积4080㎡，总建筑面积22940㎡，计容建筑面积19640㎡，并配套室外消防水池、绿化、道路硬化等附属设施建设。项目建成后将设置48个班，可同时容纳2400名学生。</t>
  </si>
  <si>
    <t>完成征地手续办理，正在开展土地征迁。</t>
  </si>
  <si>
    <t>刘  刚</t>
  </si>
  <si>
    <t>（四）峰尾镇项目（34个）</t>
  </si>
  <si>
    <t>在建项目（24个）</t>
  </si>
  <si>
    <t>建华管桩项目（三期）▲</t>
  </si>
  <si>
    <t>建设3#厂房，主要是一条年产200万预立力泥凝土管桩生产线。</t>
  </si>
  <si>
    <t>设备安装。</t>
  </si>
  <si>
    <t>施有良</t>
  </si>
  <si>
    <t>诚峰一级渔港工程</t>
  </si>
  <si>
    <t>建造两个卸港量5万吨，防波堤1200米，3个泊位长150米的渔港码头，防波堤990米，拦沙堤748米，护岸130米，及相关配套设施。</t>
  </si>
  <si>
    <t>150HP码头碎石垫层施工及水电管道施工;300Hp码头胸垟施工及后方填沙;东防填沙及碎石垫层施工。</t>
  </si>
  <si>
    <t>彭垂鼎</t>
  </si>
  <si>
    <t>峰尾玉川旅游客运码头</t>
  </si>
  <si>
    <t>码头岸线112米，建设2000吨级泊位1个、500吨级泊位2座。</t>
  </si>
  <si>
    <t>海洋修复评价、跟踪用海前期手续。</t>
  </si>
  <si>
    <t>名峰华苑</t>
  </si>
  <si>
    <t>用地面积7950㎡，总建筑面积28534.6㎡。</t>
  </si>
  <si>
    <t>正在主体施工,地面5层正在建设中。</t>
  </si>
  <si>
    <t>金秋阳光海岸（二期）</t>
  </si>
  <si>
    <t>用地面积3.17万㎡，总建筑面积4.4万㎡。</t>
  </si>
  <si>
    <t>部分楼房已建至6层。</t>
  </si>
  <si>
    <t>五经·蓝宝湾(二期）</t>
  </si>
  <si>
    <t>用地面积1.33万㎡，总建筑面积3.4万㎡。</t>
  </si>
  <si>
    <t>坟墓迁移，桩基建设。</t>
  </si>
  <si>
    <t>力标·天璟湾（一期）</t>
  </si>
  <si>
    <t>建设商住楼，总用地面积16466㎡，其中建设用地面积13431㎡，道路用地面积3035㎡。总建筑面积为35755.1㎡，计容面积28205.1㎡。主要建筑物面积35755.1㎡。</t>
  </si>
  <si>
    <t>地面1层建设中。</t>
  </si>
  <si>
    <t>恒大雅苑</t>
  </si>
  <si>
    <t>用地100亩，设计13栋高层建筑，总建筑面积25.5万㎡，地上建筑面积20.1万㎡。其中一期用地72亩，规划建设9栋，建筑面积18万㎡，地上建筑14.3万㎡。</t>
  </si>
  <si>
    <t>已全部封顶，内装修与外立面装修同时进行中，外立面装修即将完成。</t>
  </si>
  <si>
    <t>颐仰小区</t>
  </si>
  <si>
    <t>用地13亩，建设3栋商住楼。</t>
  </si>
  <si>
    <t>已建至9层。</t>
  </si>
  <si>
    <t>建达花园(一期)</t>
  </si>
  <si>
    <t>用地77亩，总建筑面积15万㎡，建设商住楼。（共13栋，其中一期7栋，2栋6层，5栋18层；二期6栋18层）</t>
  </si>
  <si>
    <t>已封顶，正在进行外立面装修及配套设施建设。</t>
  </si>
  <si>
    <t>五里海岸（二期）</t>
  </si>
  <si>
    <t>用地25亩，建设商住楼。</t>
  </si>
  <si>
    <t>地下室施工已完成，正在建设地面3层。</t>
  </si>
  <si>
    <t>恒达佳苑</t>
  </si>
  <si>
    <r>
      <t>总用地32亩，建设3万㎡现代高端</t>
    </r>
    <r>
      <rPr>
        <sz val="10"/>
        <rFont val="宋体"/>
        <family val="0"/>
      </rPr>
      <t>花</t>
    </r>
    <r>
      <rPr>
        <sz val="10"/>
        <rFont val="仿宋_GB2312"/>
        <family val="3"/>
      </rPr>
      <t>园式居住社区。</t>
    </r>
  </si>
  <si>
    <t>1-33#全部动工建设，其中1-13#已封顶。</t>
  </si>
  <si>
    <t>滨海星城</t>
  </si>
  <si>
    <t>用地47.74亩，建设商住楼。</t>
  </si>
  <si>
    <t>已建至4层。</t>
  </si>
  <si>
    <t>荣凤大厦</t>
  </si>
  <si>
    <t>用地15亩，总建筑面积1.5万㎡。</t>
  </si>
  <si>
    <t>森立·幸福里▲</t>
  </si>
  <si>
    <t>用地27亩，建设2.3万㎡的商住房。</t>
  </si>
  <si>
    <t>已完成基坑支付，及地下室土方开挖，二号楼塔吊已安装完成，桩基检测已完成。</t>
  </si>
  <si>
    <t>黄玉真</t>
  </si>
  <si>
    <t>佰盛嘉园▲</t>
  </si>
  <si>
    <t>用地8.2亩，建设13660㎡的商住楼。</t>
  </si>
  <si>
    <t>已完成地面4层，正在建设5层。</t>
  </si>
  <si>
    <t>中兴豪庭▲</t>
  </si>
  <si>
    <t>用地5.2亩，建设1.3万㎡的商住房。</t>
  </si>
  <si>
    <t>外立面砌墙即将完成。</t>
  </si>
  <si>
    <t>源昌·锦绣壹号▲</t>
  </si>
  <si>
    <t>一期用地169亩，建设36万㎡的商贸综合体和高档居住小区。</t>
  </si>
  <si>
    <t>1-10号楼施工至封顶，11-21号楼施工至8层。</t>
  </si>
  <si>
    <t>世茂·璀璨星城（一、二期）▲</t>
  </si>
  <si>
    <t>用地100亩，建设186480㎡的商住房。</t>
  </si>
  <si>
    <t>1-8号楼内外装修，9-22号楼内外装修。</t>
  </si>
  <si>
    <t>新和隆船舶服务园区(启航酒店)</t>
  </si>
  <si>
    <t>规划用地69.7亩，其中陆域23.5亩，海域46.2亩，岸线110米。建设船舶服务园区及配套设施。</t>
  </si>
  <si>
    <t>调整相关建设计划。</t>
  </si>
  <si>
    <t>福安酒店▲</t>
  </si>
  <si>
    <t>用地51亩，建设五星级酒店及相关配套设施。</t>
  </si>
  <si>
    <t>打桩。</t>
  </si>
  <si>
    <t>苏松炎</t>
  </si>
  <si>
    <t>预备项目（10个）</t>
  </si>
  <si>
    <t>渔港路工程（二期）</t>
  </si>
  <si>
    <t>全长1公里，宽30米，属于城市次干道，设计行车时速30km/h。</t>
  </si>
  <si>
    <t>制定方案中。</t>
  </si>
  <si>
    <t>泉港滨海新区工程（凤凰海岸）▲</t>
  </si>
  <si>
    <t>围垦面积3280亩，填海造地面积2500亩，主要建设城市综合体等。</t>
  </si>
  <si>
    <t>跟踪用海前期手续，申报今年第一批参照省重点项目管理。</t>
  </si>
  <si>
    <t>王志强</t>
  </si>
  <si>
    <t>峰尾镇区改造项目（一期）</t>
  </si>
  <si>
    <r>
      <t>一期用地10亩，配套道路用地征</t>
    </r>
    <r>
      <rPr>
        <sz val="10"/>
        <rFont val="宋体"/>
        <family val="0"/>
      </rPr>
      <t>迁</t>
    </r>
    <r>
      <rPr>
        <sz val="10"/>
        <rFont val="仿宋_GB2312"/>
        <family val="3"/>
      </rPr>
      <t>动建。</t>
    </r>
  </si>
  <si>
    <t>开展征迁入户工作。</t>
  </si>
  <si>
    <t>建达花园（二期）</t>
  </si>
  <si>
    <t>用地面积2.4万㎡，总建筑面积7万㎡，建设6栋18层商住楼。</t>
  </si>
  <si>
    <t>征地等前期工作。</t>
  </si>
  <si>
    <t>润邦房地产</t>
  </si>
  <si>
    <t>建设6万㎡的小高层商住小区。</t>
  </si>
  <si>
    <t>正在理顺纳税及报建等手续，即将复工。</t>
  </si>
  <si>
    <t>新新·长安街</t>
  </si>
  <si>
    <t>用地面积48亩，建设总建筑面积9万㎡的商住楼。</t>
  </si>
  <si>
    <t>土地证办理中。</t>
  </si>
  <si>
    <t>泉港格蓝茵广场（国家绿色建材展博园）项目</t>
  </si>
  <si>
    <t>建设集绿色建材研发、交易平台、家装家居展示、时尚生活空间体验为一体的大型综合展博园。</t>
  </si>
  <si>
    <t>地块的相关指标已通过，业主正重新考虑是否建设。</t>
  </si>
  <si>
    <t>泉州“福船”制造展示中心</t>
  </si>
  <si>
    <t>用地8亩，建设福船制造展示中心和福船博物馆。</t>
  </si>
  <si>
    <t>围墙已建设，做地勘中。</t>
  </si>
  <si>
    <t>泉港渔港经济区</t>
  </si>
  <si>
    <t>总面积6.7平方公里，建设城市综合体，依托诚峰一级渔港，结合滨海观光旅游，发展海洋经济，打造渔港新区。</t>
  </si>
  <si>
    <t>总体规划中。</t>
  </si>
  <si>
    <t>（五）山腰街道项目（41个）</t>
  </si>
  <si>
    <t>在建项目（28个）</t>
  </si>
  <si>
    <t>万家鑫扩建项目▲</t>
  </si>
  <si>
    <t>利用原有厂区新建厂房及员工宿舍楼，总建筑面积2万㎡。同时建设多条制鞋生产线。</t>
  </si>
  <si>
    <t>主体已封顶。</t>
  </si>
  <si>
    <t>亚伦轻工异地扩建项目▲</t>
  </si>
  <si>
    <t>用地58亩，建房2万㎡标准厂房，1幢宿舍楼及1幢办公楼，总建筑面积2万㎡。</t>
  </si>
  <si>
    <t>1-3号厂房施工。</t>
  </si>
  <si>
    <t>尼龙66切片生产线技改项目▲</t>
  </si>
  <si>
    <t>新建环保技改车间4000㎡，建设优化提升尼龙66切片生产线，建设环保水处理系统等配套设施。</t>
  </si>
  <si>
    <t>原料供应区已完工，准备验收，2号厂房验收中；技改项目申报备案。</t>
  </si>
  <si>
    <t>安然家居（三期）</t>
  </si>
  <si>
    <t>用地20亩，建设10000平方米的厂房，增扩新的生产线。</t>
  </si>
  <si>
    <t>前期工作。</t>
  </si>
  <si>
    <t>永嘉天地一期（C地块）</t>
  </si>
  <si>
    <t>总建筑面积1万㎡，建设C地块商住楼。</t>
  </si>
  <si>
    <t>办理开工许可证。</t>
  </si>
  <si>
    <t>富海花园</t>
  </si>
  <si>
    <t>用地28亩，建设5.22万㎡的商住房。</t>
  </si>
  <si>
    <t>1-6号楼内外装修。</t>
  </si>
  <si>
    <t>公园港湾（二期）</t>
  </si>
  <si>
    <t xml:space="preserve">用地16亩，建设22575㎡的商住房。 </t>
  </si>
  <si>
    <t>1-4号楼内外装修。</t>
  </si>
  <si>
    <t>逸涛学府新城（一期）</t>
  </si>
  <si>
    <t>一期用地40亩，建设63936㎡的商住房。</t>
  </si>
  <si>
    <t>名仕华府</t>
  </si>
  <si>
    <t>用地38亩，建设60740㎡的商住房。</t>
  </si>
  <si>
    <t>1-6号楼施工24层。</t>
  </si>
  <si>
    <t>昌茂香槟公馆（二期）</t>
  </si>
  <si>
    <r>
      <t>二期建设用地16亩，建设25575</t>
    </r>
    <r>
      <rPr>
        <sz val="10"/>
        <rFont val="宋体"/>
        <family val="0"/>
      </rPr>
      <t>㎡</t>
    </r>
    <r>
      <rPr>
        <sz val="10"/>
        <rFont val="仿宋_GB2312"/>
        <family val="3"/>
      </rPr>
      <t>的商住房楼。</t>
    </r>
  </si>
  <si>
    <t>1-4号楼封顶。</t>
  </si>
  <si>
    <t>逸涛学府新城（二期）</t>
  </si>
  <si>
    <t xml:space="preserve">用地80亩，建设9.5万㎡的商住房。 </t>
  </si>
  <si>
    <t>5-9号楼施工至二层。</t>
  </si>
  <si>
    <t>鸿泰雅园</t>
  </si>
  <si>
    <t>用地78亩，建设12.5万㎡的商住房。</t>
  </si>
  <si>
    <t>1-8号楼地下室施工。</t>
  </si>
  <si>
    <t>华泉小区（三期）</t>
  </si>
  <si>
    <t>三期建设3.6万㎡的商住房。</t>
  </si>
  <si>
    <t>1-3号楼施工至4层。</t>
  </si>
  <si>
    <t>万商城市花园（三期）</t>
  </si>
  <si>
    <t>用地45亩，三期建设3.1万㎡的商住房。</t>
  </si>
  <si>
    <t>5-8号楼内外装修。</t>
  </si>
  <si>
    <t>山水华庭（三期）</t>
  </si>
  <si>
    <t>用地32亩，三期建设2.6万㎡的商住房。</t>
  </si>
  <si>
    <t>荷盛小区（三期）</t>
  </si>
  <si>
    <t>用地48亩，三期建设2.3万㎡的商住房。</t>
  </si>
  <si>
    <t>1.2.3号楼封顶。</t>
  </si>
  <si>
    <t>万商凤凰城（一期）▲</t>
  </si>
  <si>
    <t>用地77亩，建设10幢18层商住楼，共分三期建设，一期24亩建设4幢，二期21亩建设3幢，三期24亩建设3幢。</t>
  </si>
  <si>
    <t>1、2、3、5号楼四栋已全部完成基础打桩，正在基础验收和办理预售证6、7、8、9号楼四栋已全部完成基础打桩，继续地下室施工。</t>
  </si>
  <si>
    <r>
      <t>用地51亩，建</t>
    </r>
    <r>
      <rPr>
        <sz val="10"/>
        <rFont val="宋体"/>
        <family val="0"/>
      </rPr>
      <t>设</t>
    </r>
    <r>
      <rPr>
        <sz val="10"/>
        <rFont val="仿宋_GB2312"/>
        <family val="3"/>
      </rPr>
      <t>五星级酒店及相关配套设施。</t>
    </r>
  </si>
  <si>
    <t>名仕酒店</t>
  </si>
  <si>
    <t>建设装修1.5万㎡的四星级酒店及相关配套设施。</t>
  </si>
  <si>
    <t>泉港总部经济区</t>
  </si>
  <si>
    <t>总用地45亩，总建筑面积10万㎡，建设3座总部经济大厦。①万商广场：用地面积10亩，建设2.5万平方米商住楼；②泉州嘉诚总部大厦：用地面积10亩，建设2.5万平方米商住楼；③纳川总部大楼：用地25亩，建设5万平方米的商住楼。</t>
  </si>
  <si>
    <t>万商广场：内外装修；
泉州嘉诚大厦：办理规划许可证纳川总部大楼：办理规划许可证。</t>
  </si>
  <si>
    <t>坝头溪安全生态水系二期▲</t>
  </si>
  <si>
    <t>整治河道13km，其中：坝头溪干流为十四份水闸—顶五孔水闸（连接白石港水系与昆山水系），长1.5km；坝头溪白石港水系为坝头溪十四份水闸—后港—前港—二四港—二田尾2.5km、坝头溪蔡头桥岔口—官路水闸—二田尾3.5km；坝头溪昆山水系为学院东路—顶宝—下宝—万家鑫—仁爱医院—驿峰路高架桥—百川—顶五孔水闸5.5km。</t>
  </si>
  <si>
    <t>山腰街道段：水系护坡施工；
前黄镇段：工程建设基本完成，继续进行河道清淤工作，预计5月底完工。</t>
  </si>
  <si>
    <t>预备项目（13个）</t>
  </si>
  <si>
    <t>泉港工力家居项目</t>
  </si>
  <si>
    <t>用地65亩，建设厂房及综合楼，生产红木家居。</t>
  </si>
  <si>
    <t>1-4号楼厂房施工。</t>
  </si>
  <si>
    <t>新耀新材料项目</t>
  </si>
  <si>
    <t>用地62.7亩，建设厂房1.6万㎡，仓库7000㎡，综合楼1万㎡。</t>
  </si>
  <si>
    <t>开普勒（三期）▲</t>
  </si>
  <si>
    <t>计划购置领航（福建）实业公司50亩土地及厂房，建设开普勒三期。</t>
  </si>
  <si>
    <t>1号钢结构厂房装修中，2号厂房主体施工。</t>
  </si>
  <si>
    <t>陈清拥</t>
  </si>
  <si>
    <t>公园东路中段工程</t>
  </si>
  <si>
    <t>为荷池石结构片区二期改造项目，实际分为（公园中路及两边项目用地，海南街东段），共用地103亩，拆迁300户10万㎡的房屋。</t>
  </si>
  <si>
    <t>拆迁。</t>
  </si>
  <si>
    <t>锦绣片区500亩二期地块（2017-5#）</t>
  </si>
  <si>
    <t>二期地块157.17亩，建设31.57万㎡的商住楼。</t>
  </si>
  <si>
    <t>山腰片区27亩地块</t>
  </si>
  <si>
    <t>用地27亩，建设5.4万㎡的商住楼。</t>
  </si>
  <si>
    <t>平整土地、前期手续。</t>
  </si>
  <si>
    <t>港通房地产（三期）</t>
  </si>
  <si>
    <r>
      <t>用地99亩，三期建设11万</t>
    </r>
    <r>
      <rPr>
        <sz val="10"/>
        <rFont val="宋体"/>
        <family val="0"/>
      </rPr>
      <t>㎡</t>
    </r>
    <r>
      <rPr>
        <sz val="10"/>
        <rFont val="仿宋_GB2312"/>
        <family val="3"/>
      </rPr>
      <t>的商住楼。</t>
    </r>
  </si>
  <si>
    <t>办理前期手续。</t>
  </si>
  <si>
    <t>锦锋泰富</t>
  </si>
  <si>
    <t>用地15亩，建设23976㎡的商住房。</t>
  </si>
  <si>
    <t>庄园花苑</t>
  </si>
  <si>
    <t>用地27亩，建设5万㎡商住房。</t>
  </si>
  <si>
    <t>永嘉天地（二期）</t>
  </si>
  <si>
    <t>用地169亩，建设32万㎡的商住房及9万㎡的安置房。</t>
  </si>
  <si>
    <t>山腰盐场盐文化特色小镇</t>
  </si>
  <si>
    <t>建设区级盐文化展示中心特色小镇。</t>
  </si>
  <si>
    <t>（六）前黄镇项目（39个）</t>
  </si>
  <si>
    <t>在建项目（27个）</t>
  </si>
  <si>
    <t>福建川流新能源汽车运营服务项目</t>
  </si>
  <si>
    <t>新能源汽车租赁、销售及运营服务；商用车及乘用车通勤、旅游运营服务；汽车及汽车配件、用品销售；机动车驾驶服务，展览展示服务，会务服务，汽车上牌服务，机动车辆保险代办；电动汽车充、换电设施的投资、服务及经营；汽车互联网运营；车载电子设备及信息网络平台的研发、销售及经营；汽车修理，汽车装潢。</t>
  </si>
  <si>
    <t>正在洽谈南平市城乡一体化项目投资额为7000万元，正在继续施工做好总投资1.8亿元的昆明中央粮库300辆纯电动物流车项目。</t>
  </si>
  <si>
    <t>佑达精细电子化学新材料技术研发中心及中试基地</t>
  </si>
  <si>
    <t>公司计划在泉港区建立与TFT面板及半导体领域相配套的环保型精细化学新材料生产基地和高新技术材料的技术研究中心。其中，拟选址普安高新区为公司的技术研发中心；在区石化科技众创园建设项目（一期）内租用厂房4000㎡，建设精细电子化学新材料中试基地。</t>
  </si>
  <si>
    <t>现已投入使用。</t>
  </si>
  <si>
    <t>陈国才</t>
  </si>
  <si>
    <t>坚石电力环保技改项目</t>
  </si>
  <si>
    <t>新建酸洗车间4000㎡及环保配套设施。</t>
  </si>
  <si>
    <t>原厂房设备正在拆迁，完成设计方案、地质勘探和工信局技改备案，正在找厂家谈建造签约中，争取年底前完工。</t>
  </si>
  <si>
    <t>石化管道阀门密封圈生产基地</t>
  </si>
  <si>
    <t>新建厂房5000㎡，建设石化管道阀门密封圈生产线。</t>
  </si>
  <si>
    <t>正式投产。</t>
  </si>
  <si>
    <t>水性涂料新材料研发中心和中试基地</t>
  </si>
  <si>
    <t>用地1800㎡，建设水性涂料新材料技术产品研发和生产中心，包括中心实验室、产品中试区、办公区、试验材料储存区等区域。</t>
  </si>
  <si>
    <t>设备全部到位正在调试中。</t>
  </si>
  <si>
    <t>睿腾货架加工项目</t>
  </si>
  <si>
    <t>租用富兴厂区3000㎡场地，建设货架加工生产线。</t>
  </si>
  <si>
    <t>完成厂房改造与扩建，完成设备订购，预计5月底进行设备安装。</t>
  </si>
  <si>
    <t>赵琼花</t>
  </si>
  <si>
    <t>中森卫生巾材料生产基地</t>
  </si>
  <si>
    <t>租用富兴厂区4000㎡场地，建设女用卫生巾材料生产线。</t>
  </si>
  <si>
    <t>完成租用厂房改造装修和设备安装，生产设备完成调试，已正式投产。</t>
  </si>
  <si>
    <t>港盛塑料再生产品基地（一期）</t>
  </si>
  <si>
    <t>用地22亩，计划建设厂房和综合楼1.5万㎡。</t>
  </si>
  <si>
    <t>规划许可证已办理，继续办理施工许可证，正在围墙施工中。</t>
  </si>
  <si>
    <t>福州大学石油化工学院周边道路</t>
  </si>
  <si>
    <t>长2243米，分为学院路、学院西路、学院东路，建设内容包括中央绿化带、两侧各8米宽机动车道、道路照明、雨水边沟、驿峰路口信号灯等。</t>
  </si>
  <si>
    <t>东路、东段已完成验收西路、西段已完成土地丈量和评估，95.25亩已全部完成征用；应拆26栋，已拆17栋，测量评估22栋，已签约19栋；坟墓迁移36座。</t>
  </si>
  <si>
    <t>征迁未完成。</t>
  </si>
  <si>
    <t>泉港客运西站（一期）</t>
  </si>
  <si>
    <r>
      <t>用地31.3亩，以二级客运站标准建设，建筑面积3.07万</t>
    </r>
    <r>
      <rPr>
        <sz val="10"/>
        <rFont val="宋体"/>
        <family val="0"/>
      </rPr>
      <t>㎡</t>
    </r>
    <r>
      <rPr>
        <sz val="10"/>
        <rFont val="仿宋_GB2312"/>
        <family val="3"/>
      </rPr>
      <t>。一期建设候车大楼1.9万</t>
    </r>
    <r>
      <rPr>
        <sz val="10"/>
        <rFont val="宋体"/>
        <family val="0"/>
      </rPr>
      <t>㎡</t>
    </r>
    <r>
      <rPr>
        <sz val="10"/>
        <rFont val="仿宋_GB2312"/>
        <family val="3"/>
      </rPr>
      <t>及配套。</t>
    </r>
  </si>
  <si>
    <t>正在主体墙壁砌砖。</t>
  </si>
  <si>
    <t>瑞景新城(二期)</t>
  </si>
  <si>
    <t>用地30亩，建设商住楼8栋，总建筑面积4.5万㎡，其中二期2栋，设计9层，建设面积1万㎡。</t>
  </si>
  <si>
    <t>1、2、3号楼正在4层施工，5、6号楼正在14层施工中。</t>
  </si>
  <si>
    <t>蓝海国际（二期）</t>
  </si>
  <si>
    <t>用地50亩，总建筑面积15万㎡的商住楼。</t>
  </si>
  <si>
    <t>完成围墙、地面平整和地质勘探，正在办理施工许可证，桩基设备已进场，开始基础打桩。</t>
  </si>
  <si>
    <t>佳和小苑房地产项目</t>
  </si>
  <si>
    <t>用地10亩，建设2幢小高层商住楼，总建筑面积2万㎡。</t>
  </si>
  <si>
    <t>已办理办理施工许可证，正在基础打桩中。</t>
  </si>
  <si>
    <t>海峡银泰山庄(一期)</t>
  </si>
  <si>
    <r>
      <t>用地200亩。一期计划建设6栋高层住宅，总建筑面积约13万</t>
    </r>
    <r>
      <rPr>
        <sz val="10"/>
        <rFont val="宋体"/>
        <family val="0"/>
      </rPr>
      <t>㎡</t>
    </r>
    <r>
      <rPr>
        <sz val="10"/>
        <rFont val="仿宋_GB2312"/>
        <family val="3"/>
      </rPr>
      <t>。</t>
    </r>
  </si>
  <si>
    <t>A区1、2、11、12号楼四栋楼完成基础打桩和桩基检测，B区四栋楼完成建设方案审批。</t>
  </si>
  <si>
    <t>金盾·理想城（二期）</t>
  </si>
  <si>
    <t>用地30亩，建设6幢小高层及A、B幢商场，总建筑面积5.35万㎡。一期建设1-2#楼及A、B商场面积2.1万㎡；二期建设3#、5-7#四栋及地下室，总建筑面积3.2万㎡。</t>
  </si>
  <si>
    <t>3号楼10层施工中，6号楼13层施工，5、7号楼完成16层封顶正在主体砌砖。</t>
  </si>
  <si>
    <t>大屋装修建材体检中心</t>
  </si>
  <si>
    <t>租用安鑫石化厂区3000㎡场地，建设集装修建材一站式服务全品类体验展厅。</t>
  </si>
  <si>
    <t>试营业中，路面硬化、排水等配套设施已完成。</t>
  </si>
  <si>
    <t>海丝·台湾美格农场（一期）</t>
  </si>
  <si>
    <t>引入台湾观光农业模式，近期建设台湾美格幸福农场，中远期将打造环昆山湖生态文化旅游产业带。</t>
  </si>
  <si>
    <t>新增流转山地和旱地80亩，合计580亩，新建一条入场大道，并完成硬化建设，继续种植名贵树木和花卉盆景，建设配套灌溉系统设施和相关道路配套设施，继续进行山地流转租赁。</t>
  </si>
  <si>
    <t>福州大学石油化工学院（泉港校区）一期扩建工程</t>
  </si>
  <si>
    <t>总建筑面积42080㎡,新建校舍面积35600㎡。其中：科学楼10000㎡，学生公寓12000㎡，教师公寓5600㎡，综合体育场馆8000㎡。新建区委党校（区教师进修学校）6480㎡,包括共用学员宿舍、共用教学培训用房、党校和进修学校行政业务用房等。建设内容包括新建的主体工程及给排水、电气、弱电、消防、暖通、道路、绿化等配套工程。</t>
  </si>
  <si>
    <t>召开方案设计评审会并报送方案设计文本。</t>
  </si>
  <si>
    <t>吕火渠
陈国才</t>
  </si>
  <si>
    <t>福州大学化肥催化剂国家工程研究中心项目</t>
  </si>
  <si>
    <t>该中心发挥福州大学以工为主、理工结合的多学科优势，进行化肥等工业催化剂的科研开发，开发出新型、高效、节能、污染小的化肥、环保、石油化工等催化剂产品及其应用技术，促进科研成果向生产力转化。利用计算机技术改造中小型合成氨厂，逐步实现智能化控制，促进化肥行业的技术进步，同时为化肥催化剂行业培养高层次的人才。</t>
  </si>
  <si>
    <t>主体已竣工，已完成周边绿化，正在做挡墙和湖泊工程扫尾中正在二次装修设计中和设备订购中。</t>
  </si>
  <si>
    <t>朱云鹏</t>
  </si>
  <si>
    <t>预备项目（12个）</t>
  </si>
  <si>
    <t>大型环氧丙烷生产基地</t>
  </si>
  <si>
    <t>用地700亩，建设40万吨/年环氧丙烷及系列产品项目。</t>
  </si>
  <si>
    <t>开展项目前期工作。</t>
  </si>
  <si>
    <t>荣盛大型钢构件生产基地</t>
  </si>
  <si>
    <r>
      <t>用地176.47亩，其中建设用地10.2万</t>
    </r>
    <r>
      <rPr>
        <sz val="9"/>
        <rFont val="宋体"/>
        <family val="0"/>
      </rPr>
      <t>㎡</t>
    </r>
    <r>
      <rPr>
        <sz val="9"/>
        <rFont val="仿宋_GB2312"/>
        <family val="3"/>
      </rPr>
      <t>，道路用地1.5万</t>
    </r>
    <r>
      <rPr>
        <sz val="9"/>
        <rFont val="宋体"/>
        <family val="0"/>
      </rPr>
      <t>㎡</t>
    </r>
    <r>
      <rPr>
        <sz val="9"/>
        <rFont val="仿宋_GB2312"/>
        <family val="3"/>
      </rPr>
      <t>；新建厂房及配套设施10.9万</t>
    </r>
    <r>
      <rPr>
        <sz val="9"/>
        <rFont val="宋体"/>
        <family val="0"/>
      </rPr>
      <t>㎡</t>
    </r>
    <r>
      <rPr>
        <sz val="9"/>
        <rFont val="仿宋_GB2312"/>
        <family val="3"/>
      </rPr>
      <t>。建成钢结构绿色建筑住宅产品集成房屋生产线3条，年产5万吨钢结构件加工生产线，其中重钢生产线两条、轻钢生产线4条、次构件生产线一条。</t>
    </r>
  </si>
  <si>
    <t>继续土地平整，正在进行总平面设计报批。</t>
  </si>
  <si>
    <t>天邦化纤新材料研发生产基地</t>
  </si>
  <si>
    <t>用地127亩，计划建设研发中心，生产厂房及配套4万㎡。</t>
  </si>
  <si>
    <t>开展项目前期工作，进一步落实招商工作。</t>
  </si>
  <si>
    <t>博超实业（二期）</t>
  </si>
  <si>
    <t>二期计划新征用地40亩，增加球墨铸铁检查井盖生产线，提升产能至2万吨/年。</t>
  </si>
  <si>
    <t>正在国土局办理项目用地申请材料。</t>
  </si>
  <si>
    <t>新型环保砖生产基地</t>
  </si>
  <si>
    <t>建设建筑垃圾处理中心、垃圾循环利用新型环保砖生产线。</t>
  </si>
  <si>
    <t>群山路续建工程</t>
  </si>
  <si>
    <t>起点自前黄派出所至南北七路，总长度3公里，宽度40米。</t>
  </si>
  <si>
    <t>恒基房地产（三期）</t>
  </si>
  <si>
    <r>
      <t>建设两栋小高层，建筑面积3万</t>
    </r>
    <r>
      <rPr>
        <sz val="10"/>
        <rFont val="宋体"/>
        <family val="0"/>
      </rPr>
      <t>㎡</t>
    </r>
    <r>
      <rPr>
        <sz val="10"/>
        <rFont val="仿宋_GB2312"/>
        <family val="3"/>
      </rPr>
      <t>。</t>
    </r>
  </si>
  <si>
    <t>完成基础打桩，继续地下室施工。</t>
  </si>
  <si>
    <t>泉盛景·金茂府（前黄新村二期）</t>
  </si>
  <si>
    <r>
      <t>用地29亩，建设2幢商住楼及文化广场，总建筑面积1.5万</t>
    </r>
    <r>
      <rPr>
        <sz val="10"/>
        <rFont val="宋体"/>
        <family val="0"/>
      </rPr>
      <t>㎡</t>
    </r>
    <r>
      <rPr>
        <sz val="10"/>
        <rFont val="仿宋_GB2312"/>
        <family val="3"/>
      </rPr>
      <t>。</t>
    </r>
  </si>
  <si>
    <t>前黄特色小镇</t>
  </si>
  <si>
    <t>通过3年的培育创建，建设一批产业特色鲜明，体制机制灵活，人文气息浓厚，创业创新活力迸发，生态环境优美，多种功能融合的特色小镇。</t>
  </si>
  <si>
    <t>正在省里审批工作。</t>
  </si>
  <si>
    <t>泉港区物流集散中心</t>
  </si>
  <si>
    <t>拟建设泉港区物流集散中心及相关配套设施。</t>
  </si>
  <si>
    <t>1号钢结构厂房已竣工，2号厂房基础施工中。</t>
  </si>
  <si>
    <t>泉港区职业中专学校（新校区）</t>
  </si>
  <si>
    <t xml:space="preserve">总用地面积18236㎡，总建筑面积2.35万㎡。其中：实训实验楼1万㎡，科研实验楼1.2万㎡。建设内容包括主体工程及给排水、电气、消防、暖通、道路、绿化等配套工程。
</t>
  </si>
  <si>
    <t>办理用地报批手续，方案设计正在完善中。</t>
  </si>
  <si>
    <t>（七）涂岭镇项目（34个）</t>
  </si>
  <si>
    <t>在建项目（13个）</t>
  </si>
  <si>
    <t>朝阳公路拓宽改造工程</t>
  </si>
  <si>
    <t>总里程9.0517公里，三级公路（部分局限区域采用四级公路），双向两车道，路基宽度6.5米工程。</t>
  </si>
  <si>
    <t>基本完成前期手续，用地预审、用林报批、勘察设计和工程投融资谈判等工作同步推进。</t>
  </si>
  <si>
    <t>相关区领导
邱金谋</t>
  </si>
  <si>
    <t>涂岭镇朝阳公路至红星香蜜湖连接道路提级改造工程</t>
  </si>
  <si>
    <t>总里程0.92公里，四级公路标准兼城市次干路，双向两车道，路基宽度12米。</t>
  </si>
  <si>
    <t>泉港区324线驿坂廊道拓宽改造及立面整治工程（二期）</t>
  </si>
  <si>
    <t>驿坂高速出口至驿峰西路总长3公里，宽20-25米，主要建设内容包括驿坂街房屋拆迁(该旧街两侧整治改造项目共需拆除旧房屋147栋/间2.23万㎡，涉及拆迁户178户、店面105间，总占地面积88.6亩)，道路工程，市政管线，绿化亮化工程，立面、广告牌整治，标识标线提升及配套完善，夜景工程。</t>
  </si>
  <si>
    <t>基本完成拆迁，正在进行管线综合、给水、雨污水、电力电信工、桥梁及道路工程等配套设施建设。</t>
  </si>
  <si>
    <t>前欧小镇</t>
  </si>
  <si>
    <r>
      <t>用地600亩，建设用地450亩，总建筑面积60万</t>
    </r>
    <r>
      <rPr>
        <sz val="10"/>
        <rFont val="宋体"/>
        <family val="0"/>
      </rPr>
      <t>㎡</t>
    </r>
    <r>
      <rPr>
        <sz val="10"/>
        <rFont val="仿宋_GB2312"/>
        <family val="3"/>
      </rPr>
      <t>。计划分4期实施，建成高端、休闲的小城镇综合体。</t>
    </r>
  </si>
  <si>
    <t>正在开展项目招拍挂等前期手续，预计6月初招拍挂。</t>
  </si>
  <si>
    <t>陈明聪</t>
  </si>
  <si>
    <t>颐园小区</t>
  </si>
  <si>
    <t>用地面积89亩，其中可建设用地67亩。</t>
  </si>
  <si>
    <t>黄胜富</t>
  </si>
  <si>
    <t>嘉和安苑小区</t>
  </si>
  <si>
    <r>
      <t>用地面积8.6亩，新建用地7亩，改造旧建筑面积3100</t>
    </r>
    <r>
      <rPr>
        <sz val="10"/>
        <rFont val="宋体"/>
        <family val="0"/>
      </rPr>
      <t>㎡</t>
    </r>
    <r>
      <rPr>
        <sz val="10"/>
        <rFont val="仿宋_GB2312"/>
        <family val="3"/>
      </rPr>
      <t>。</t>
    </r>
  </si>
  <si>
    <t>正在开展项目招拍挂等前期手续。</t>
  </si>
  <si>
    <t>绿创璞悦山庄</t>
  </si>
  <si>
    <t>总用地面积123.165亩，建设住宅小区，总建筑面积150165㎡，其中计容建筑面积123165㎡。</t>
  </si>
  <si>
    <t>正在开展项目报建手续，售楼部正在施工建设，同步开展土方平整等。</t>
  </si>
  <si>
    <t>万兆山庄（二期）</t>
  </si>
  <si>
    <t>总用地面积220亩，建设410幢连体别墅高端住宅小区，总建筑面积15万㎡。</t>
  </si>
  <si>
    <t>正在继续C区93套主体建设及外装修，同步开展B区主体基础施工。</t>
  </si>
  <si>
    <t>泉州香蜜湖住宅小区</t>
  </si>
  <si>
    <t>用地24.5亩，二期建设小高层建筑3幢共3万㎡。</t>
  </si>
  <si>
    <t>基本完成报建手续，正在基础施工。</t>
  </si>
  <si>
    <t>陈守川</t>
  </si>
  <si>
    <t>九龙企业标准厂房（综合培训基地）</t>
  </si>
  <si>
    <t>建筑用地面积4000㎡，新建1栋9层综合大楼，总建筑面积1万㎡，并对九龙大厦进行内外重新整修。</t>
  </si>
  <si>
    <t>开展项目前期手续。</t>
  </si>
  <si>
    <t>金钟潭生态旅游项目 (三期)</t>
  </si>
  <si>
    <t>建设以观光、休闲、体验为一体的乡村旅游度假区。</t>
  </si>
  <si>
    <t>完成酒店装修，正在建设空中玻璃水滑道漂流等。</t>
  </si>
  <si>
    <t>菱溪流域河长制综合治水项目</t>
  </si>
  <si>
    <t>建设菱溪主干流农业径流渠及前置池工程、清淤工程、生态护坡工程、液压坝工程、蓝线工程、村庄污水管道及污水处理设施工程；菱溪支流中型灌区等。</t>
  </si>
  <si>
    <t>菱溪支流中型灌区正在动工建设，水环境综合治理正在招标等前期手续。</t>
  </si>
  <si>
    <t>预备项目（21个）</t>
  </si>
  <si>
    <t>泉州晟通建材项目</t>
  </si>
  <si>
    <t>用地150亩。项目规划为砂石骨料破碎筛分以及整形制砂生产线的综合生产基地，建设碎石除泥除土系统，破碎筛分车间，整形制砂生产线，年产高品质机制砂石骨料100万方的产能。</t>
  </si>
  <si>
    <t>已完成项目红线图放样，准备开展征地工作。</t>
  </si>
  <si>
    <t>智能电力线路检修机器人产业化项目</t>
  </si>
  <si>
    <r>
      <t>建设1座产品研发中心8700</t>
    </r>
    <r>
      <rPr>
        <sz val="9"/>
        <rFont val="宋体"/>
        <family val="0"/>
      </rPr>
      <t>㎡</t>
    </r>
    <r>
      <rPr>
        <sz val="9"/>
        <rFont val="仿宋_GB2312"/>
        <family val="3"/>
      </rPr>
      <t>，自动化生产线（检测）2条，试验场地6500</t>
    </r>
    <r>
      <rPr>
        <sz val="9"/>
        <rFont val="宋体"/>
        <family val="0"/>
      </rPr>
      <t>㎡</t>
    </r>
    <r>
      <rPr>
        <sz val="9"/>
        <rFont val="仿宋_GB2312"/>
        <family val="3"/>
      </rPr>
      <t>。建成国内首家、国际最先进、环境最真实、功能最完备，能够模拟输电线路各种型式的试验场所，力争成为国网公司输电线路巡检机器人入网检测中心，将来进一步发展为第三方检测中心。</t>
    </r>
  </si>
  <si>
    <t>涂岭镇经八路延伸段道路工程</t>
  </si>
  <si>
    <r>
      <t>总里程0.718公里，三级公</t>
    </r>
    <r>
      <rPr>
        <sz val="10"/>
        <rFont val="宋体"/>
        <family val="0"/>
      </rPr>
      <t>路</t>
    </r>
    <r>
      <rPr>
        <sz val="10"/>
        <rFont val="仿宋_GB2312"/>
        <family val="3"/>
      </rPr>
      <t>标准兼城市次干路，双向四车道，路基宽度24米</t>
    </r>
    <r>
      <rPr>
        <sz val="10"/>
        <rFont val="宋体"/>
        <family val="0"/>
      </rPr>
      <t>。</t>
    </r>
  </si>
  <si>
    <t>涂岭镇樟脚馆仔至加田水库道路提级改造工程</t>
  </si>
  <si>
    <t>总里程10.835公里，四级公路标准，双向两车道，路基宽度为6.5m。</t>
  </si>
  <si>
    <t>涂岭镇黄田厝斗至樟脚馆仔道路提级改造工程</t>
  </si>
  <si>
    <t>总里程16.304公里，四级公路标准，双向两车道，路基宽度6.5米。</t>
  </si>
  <si>
    <t>涂岭镇樟脚至小坝道路提级改造工程</t>
  </si>
  <si>
    <t>总里程14.274公里，四级公路标准，双向两车道，路基宽度6.5米。</t>
  </si>
  <si>
    <t>涂岭镇小坝至界山道路提升改造工程</t>
  </si>
  <si>
    <t>总里程19.885公里，四级公路标准，双向两车道，路基宽度6.5米。</t>
  </si>
  <si>
    <t>涂岭镇拥军路七公里至鲁寮场道路提级改造工程</t>
  </si>
  <si>
    <t>总里程8.11公里，四级公路标准，双向两车道，路基宽度为6.5米。</t>
  </si>
  <si>
    <t>涂岭镇乌缸潭至笔架林场厝斗工区道路提级改造工程</t>
  </si>
  <si>
    <t>总里程5.8公里，四级公路标准，双向两车道，路基宽度为6.5米。</t>
  </si>
  <si>
    <t>涂岭镇驿坂至大雾山公路（拥军路）提级改造工程</t>
  </si>
  <si>
    <t>总里程8.742公里，四级公路标准，双向两车道，路基宽度为6.5米。</t>
  </si>
  <si>
    <t>涂岭镇驿坂至大雾山公路（拥军路）改线道路工程</t>
  </si>
  <si>
    <t>总里程0.795公里，三级公路标准，双向四车道，路基宽度15米。</t>
  </si>
  <si>
    <t>泉港区城市生活垃圾资源化、无害化、智能化处理项目</t>
  </si>
  <si>
    <t>用地100亩，建设资源化、无害化、智能化生活垃圾处理场，包括垃圾发酵车间机械分选及资源回收综合主厂房、有机肥生产车间、木塑板材生产车间、沼气发电车间、建筑砌块生产车间、综合管理楼及配套设施等。</t>
  </si>
  <si>
    <t>山外山庄新村</t>
  </si>
  <si>
    <t>规划用地80亩，建设新村住宅30幢。</t>
  </si>
  <si>
    <t>继续开展项目报建手续。</t>
  </si>
  <si>
    <t>海峡花园·泉港无忧谷康养小镇</t>
  </si>
  <si>
    <t>总用地1200亩，一期用地500亩，建设国际医疗康复园区、养老养生公寓园区、酒店会展配套园区及商务综合配套园区。</t>
  </si>
  <si>
    <t>开展项目前期手续，同步开展招商工作。</t>
  </si>
  <si>
    <t>新辉大台商创业园区</t>
  </si>
  <si>
    <t>园区用地100亩，力争用三到五年时间打造一个现代物流、工业基地。园区主要吸收无污染或轻污染的高档轻工、五金机械、电子信息等高科技台资企业或有台资背景的企业入驻。</t>
  </si>
  <si>
    <t>完善园区基础配套，并开展招商入驻等。</t>
  </si>
  <si>
    <t>黄田溪漂流项目（二期）</t>
  </si>
  <si>
    <t>建设温泉酒店、农业观光等配套设施。</t>
  </si>
  <si>
    <t>普洛斯智能仓储物流园</t>
  </si>
  <si>
    <t>总用地350亩，建设石化中下游产品及相关中间工业原料的仓储中转基地，计划建设仓储物流仓库10万㎡、办公管理等用房1万㎡，并将建成高端智能化、立体式、标准化的现代仓储物流产业园区。</t>
  </si>
  <si>
    <t>完成用林报批，正在开展用地前期手续；申报今年第一批参照省重点项目管理。</t>
  </si>
  <si>
    <t>西青农场健康产业孵化园</t>
  </si>
  <si>
    <t>建设泉港在外企业家创业孵化园，中草药基地及房车露营地等。</t>
  </si>
  <si>
    <t>涂岭第二中心幼儿园</t>
  </si>
  <si>
    <t>新建幼儿园一所，用地面积7亩，总建筑面积4500㎡，可以容纳12个班级400人。</t>
  </si>
  <si>
    <t>开展项目前期手续，同步开展预征地。</t>
  </si>
  <si>
    <t>禾兴有机肥生产基地</t>
  </si>
  <si>
    <t>充分利用蛋鸡养殖排泄物资源，进行高温生物循环无害化处理及复合加工工艺，生产适应于花果、茶叶、蔬菜、园林、土壤改良等多样性、高效、优质、多元的复合有机肥。</t>
  </si>
  <si>
    <t>禾兴生态农业蛋鸡养殖基地（二期）</t>
  </si>
  <si>
    <t>总用地50亩，建设年产60万枚的现代化蛋鸡养殖基地。</t>
  </si>
  <si>
    <t>二.区直项目（53个）</t>
  </si>
  <si>
    <t>在建项目（36个）</t>
  </si>
  <si>
    <t>泉港石化工业区安全控制区建设项目</t>
  </si>
  <si>
    <t>在泉港石化工业区规划边界外建设安全控制区。</t>
  </si>
  <si>
    <t>开工至今累计征迁房屋10145栋、340.5万㎡，占征迁总量的73.2%；其中，2019年1月以来，完成投资18.6亿元，征迁房屋825栋、29万㎡；本月征迁房屋209栋，9.8万㎡。</t>
  </si>
  <si>
    <t>梁炳辉
颜朝晖
指挥部相关领导</t>
  </si>
  <si>
    <t xml:space="preserve">省市在建
</t>
  </si>
  <si>
    <t>联合石化烷基化项目</t>
  </si>
  <si>
    <t>建设30万吨碳四烷基化项目。</t>
  </si>
  <si>
    <t>完成基础设计审查、完成详细设计服务采购、施工总承包和监理等招标工作。</t>
  </si>
  <si>
    <t>梁炳辉
张剑辉</t>
  </si>
  <si>
    <t>福厦客专泉港段项目</t>
  </si>
  <si>
    <t>福厦客专泉港段全长17.6公里（其中陆域16.5公里，海域1.1公里），涉及5标（16.1公里）和4标（1.5公里），项目总投资约32亿元，地方征迁费暂估为7.5亿元。我区境内需建设桥梁9座、隧道4条，途径三镇一街，17个行政村，项目涉及红线永久用地约1000亩，临时用用地650亩，海域116亩，需征迁房屋为361幢，需迁改坟墓360座。按照省、泉州市铁办的总体部署，福厦客专建设周期为4年，设备安装及试运行期1年，将于2022年正式建成通车。</t>
  </si>
  <si>
    <t>福厦客专泉港段安征迁涉及需房屋拆迁403栋，已完成房屋协议签订403幢，完成率100%；腾空234栋，拆除190栋，拆除率43%，永久性用地904亩，完成征地730余亩，完成率82%；征海116余亩，完成率100%；涉及坟墓375座，已迁墓354座，完成率95%；交付临时用地414亩，便道1万余米，提供多处控制节点工程开工用地，完成145处三电迁改。</t>
  </si>
  <si>
    <t>①控制性节点交地慢，需前黄镇、山腰街道尽快完成相关厂房赔偿拆除工作；②需加快资本金筹措；③中铁上海局根据设计单位中铁四院提交的3处弃土场（海尾隧道、山头寺隧道、西坝隧道）均涉及生态红线无法批复；④201调跨由于高铁桥墩设置在201省道大前涵洞口，影响了两侧的涵洞排水，需协调东南公司对该段桥跨进行调整。</t>
  </si>
  <si>
    <t>陈守川
傅文星</t>
  </si>
  <si>
    <t>东邱路（二期）道路工程</t>
  </si>
  <si>
    <t>东邱路（二期）起点位于南埔路，终点位于北线排洪渠，道路长度为1228.814米，道路红线宽度为20米。</t>
  </si>
  <si>
    <t>由于海域造地验收手续未批，办理开工前期手续。</t>
  </si>
  <si>
    <t>堤顶路项目</t>
  </si>
  <si>
    <t>建设南北线排洪渠堤顶道路硬化，现状可施工堤顶道路总长10.33km。</t>
  </si>
  <si>
    <t>本工程为南山片区水利项目甩项项目，现重新启动，由于相关规范已更新，需对方案进行重新调整，目前处于方案调整阶段，下一步拟请示区政府暂缓启动该项目。</t>
  </si>
  <si>
    <t>湄洲湾航道四期工程—南岸航道工程（南山片区公共航道）</t>
  </si>
  <si>
    <t>肖厝南山片区公用航道（进港航道）由主航道F点起，至南山片区规划18＃泊位末端N点，航道总里程8.75千米。(F－L航段：由主航道F点起至14A泊位前沿附近，长约5.73干米，满足10万吨级油船全潮单线通航要求。其中F－H航段4.1千米为扩建，H－L航段1.63千米为新建；新建L－N航段：由14A泊位前沿附近L点至18C泊位前沿N点，航道长1.95干米，满足5000吨级杂货船（货种为固体化工品）和7000吨海驳船全潮单线通航；新建P－Q航段：由P点至14A泊位后方Q点，航道长1.07千米，满足3000吨级化学品船全潮单线通航)。</t>
  </si>
  <si>
    <t>①完成社稳分析报告和评估报告；②通航安全评估报告正在编制当中；③环评征求意见稿已开展第一次公示，目前公示中；④海域论证报省自然资源厅,已召开审查会，督促编制单位尽快完成修编；⑤督促代建单位协调福建海军基地关于4座浮筒的迁改问题，海军浮筒位置已经陈参谋确定认可，待军方领导决定后函复区政府；⑥工可已批复；⑦初设已获批复；⑧监理招标文件拟报送湄港局备案。</t>
  </si>
  <si>
    <t>①航道红线范围涉及占用生态红线保护区，生态红线保护区内不得炸礁，但航道范围存在炸礁工程量，需进一步沟通协调；②由于政策变动，4月1日省海事局停止受理通航安全评估报告，5月1日取消通航安全评估，因此无法确定接下来具体政策变动。</t>
  </si>
  <si>
    <t>界山天线宝宝路口市政提升工程</t>
  </si>
  <si>
    <t>位于泉港区北部仙游连接线与滨海北路交叉口（天线宝宝公司附近），按照T型路口改造（远期斜交凤凰大道），增设信号灯进行交通转换以优化该路口交通。该项目按初步设计概算实际投资1300万元(含成品油、天然气管道保护费）。</t>
  </si>
  <si>
    <t>已完成土方开挖及地表清理约2.5万m³，地下雨水管线埋设约350米，同时完成既有水渠段29m盖板涵施工、中石化保护段一19m盖板涵施工及LNG天然气管道交叉盖板涵施工，完成路口主车道、非机动车道施工及仙游连接线至泉港的右转向车道等路面施工，累计道路路面施工完成3500㎡，人行道施工完成837㎡，路缘石砌1000余米。</t>
  </si>
  <si>
    <t>①工程进度款尚未拨付到位；②本项目东张村委会一侧路面需拓宽3.75米车道共220米，但七镇联通项目埋管工作仍未实施，致使本项目无法进行路面施工，需协调城管局尽快完成七镇联通该区段埋管工作。</t>
  </si>
  <si>
    <t>泉港区公交综合车站</t>
  </si>
  <si>
    <t>位于驿峰中路往山腰方向300米处，总用地42亩，其中停车场面积20亩，维修保养车间面积3亩，办公楼用地2.5亩。按照公交综合场站建设标准建设集停车、充电、保养、维修、办公等功能于一体的综合公交车站，实现管理人员、车辆、驾驶员、维修人员的集约化管理。</t>
  </si>
  <si>
    <t>已完成公交综合车站、综合楼及汽车维修车间的招投标工作、正在拟定合同确定方案。</t>
  </si>
  <si>
    <t>祥云路改造提升工程</t>
  </si>
  <si>
    <t>四车机动车道改为六车机动车道；路面加铺沥青、绿化改造提升、植物处增设人行天桥，设置警示标识、沿线“蜘蛛网”整改、市政管网改造、夜景照明、立面改造等工程。</t>
  </si>
  <si>
    <t>完成雨污水管道施工约4400米，电力管道施工约4300米，通信管道施工约2600米，给水管道施工约4400米。</t>
  </si>
  <si>
    <t>南北七路工程</t>
  </si>
  <si>
    <t>起于驿峰路凤南环岛，往北至坝头路。道路等级为城市次干道，全长998米，红线宽度24-38米，双向四车道24米，设计行车速度40公里/小时，建设内容包括路基、路面和雨污管、照明等配套设施。</t>
  </si>
  <si>
    <t>南北七路工程已完成土方回填约4.7万m³，水泥搅拌桩约22万m，回填垫层1.34万m³，铺设双向土工格栅26846㎡，雨水管道700米，污水管道900米，雨水井30座，污水井45座，倒虹吸2座，涉及前黄镇征地36.18亩、房屋拆迁46幢，已完成红线征地，拆除36栋。</t>
  </si>
  <si>
    <t>北半段未完成征迁工作。</t>
  </si>
  <si>
    <t>驿峰西路改造提升工程</t>
  </si>
  <si>
    <t>西起324国道、东至驿峰中路，全长约6.04公里，规划红线50米，现状宽度60米，主要包括对道路、桥梁、给排水、电气、绿化、交通等工程。</t>
  </si>
  <si>
    <t>已基本完成项目前期手续办理，选定监理单位；1家施工投标人提起行政诉讼，城管局已行文请示区政府，相关区领导批示要求区住建局、公管办对能否开展二次招标工作提出意见；要求区财政局牵头提出资金筹措和平衡计划下一步，城管局将按照区政府要求，适时开展二次招标。</t>
  </si>
  <si>
    <t>泉港高速出口至港区廊道绿化景观提升工程</t>
  </si>
  <si>
    <t>总长度12.5公里，主要包括道路交通工程、绿化工程、夜景工程、立面整治等工程。</t>
  </si>
  <si>
    <t>精品段中分带绿化种植完成，边分带乔木修剪完成至85%，精品段中分带夜景电力安装完成边侧绿地苗木种植完成10%，一般提升段中分带原有地被清理完成西海路口至华翔酒店段人行道施工完成20%。</t>
  </si>
  <si>
    <t>枫慈溪大桥至石化园区主干道绿化景观提升工程</t>
  </si>
  <si>
    <t>总长度11.8公里，主要建设内容包括园林绿化景观工程、道路、夜景等工程。</t>
  </si>
  <si>
    <t>精品段2.2km中分带绿化全部完成，喷灌系统完成90%，非机动车道碎石基层施工完成兴福路绿化完成园区内施厝路、南埔路绿化完成60%，经六路天骄化学侧边侧绿地苗木种植完成。</t>
  </si>
  <si>
    <t>经三路和纬六路（源昌项目)</t>
  </si>
  <si>
    <t>建设源昌地块周边市政道路总长707米，路宽18米，并配备相应的雨水污水及相关道路附属设施。</t>
  </si>
  <si>
    <t>已完成初步设计及概算编制单位招标工作。</t>
  </si>
  <si>
    <t>学府路北延伸段（怡庭商务酒店至植物园）道路工程</t>
  </si>
  <si>
    <t>建设怡庭商务酒店至植物园路段，设计速度40km/h，道路总长350米，道路等级为城市次干道。</t>
  </si>
  <si>
    <t>招标文件挂网，将于5月7日开标。</t>
  </si>
  <si>
    <t>用地预审已完成，相关镇尚未供地，土地证未办理。</t>
  </si>
  <si>
    <t>泉港区零星个人建房</t>
  </si>
  <si>
    <t>拆除旧房屋1200幢，建筑面积40万㎡，建设新房屋1200幢。</t>
  </si>
  <si>
    <t>拆除旧房屋150栋，投资6000万元。</t>
  </si>
  <si>
    <t>各镇街挂钩领导</t>
  </si>
  <si>
    <t>泉港区市政给排水七镇连通工程PPP项目</t>
  </si>
  <si>
    <t>1.收集区各村庄污水，对可纳入污水处处理厂的收集到市政污水管网集中处理，无法纳入污水厂的，采用人工湿地、氧化塘等分散式处理.2.对全区9处较大涝点进行整治。3.滨海干道污水管道工程。沿省道201建设管径DN300-DN1200污水管道8.2公里，一座0.5m3/d污水提升泵站。4.泉港北部城区供水和排污管道工程。供水主管道管径DN400-DN600，总长10km，污水主管道管径DN400-DN800，总长5.9km，污水提升泵站2座。</t>
  </si>
  <si>
    <t>1.供水及排污管道工程：子项目a污水管安装累计完成90.0%、污水检查井安装累计完成91%、给水管安装完成91.6%、给水阀门井安装完成93%；2.污水主干管沿途乡镇污水收集及处理工程勘察设计：已完成七个镇55个行政村的现场踏勘调研及初步方案设计；3.城区主要涝点整治工程勘察设计：完成6处涝点经过现场多次调研及勘察设计，已基本确定设计方案，3处主要涝点的勘察报告已完成；4.滨海干道污水管道工程（峰尾段）勘察设计：现场详勘及初步设计文本编制已完成待审；可研修编报告已完成待审；2座泵站用地红线调整手续已审批完成开始公示，环评、水保材料待审批。</t>
  </si>
  <si>
    <t>农村生活污水及配套管网建设项目</t>
  </si>
  <si>
    <t>未进行污水处理的村庄开展农村污水收集设施及配套管网建设工作，对已建成污水处理设施及部分配套污水管网污水处理的村庄进一步完善提升，实现农村生活污水处理设施全覆盖。</t>
  </si>
  <si>
    <t>正在办理相关前期手续。</t>
  </si>
  <si>
    <t>菱溪水库至泉港区供水工程</t>
  </si>
  <si>
    <t>建设输水线路18km，由菱溪水库出水口，沿旧湄南水厂供水线路，经区第二水厂，至湄丰水厂，最终到达湄南水厂调节池。</t>
  </si>
  <si>
    <t>4月8日完成项目PPP招标，4月28日与第一中标候选人进行商务谈判未果，后续跟第二第三中标候选人进行商务谈判。</t>
  </si>
  <si>
    <t>岩山公园慢道工程</t>
  </si>
  <si>
    <t>用地150亩，建成岩山公园慢道工程。</t>
  </si>
  <si>
    <t>郭厝溪流域改造提升工程</t>
  </si>
  <si>
    <t>对郭厝溪全流域开展疏通清淤、截污改造、黑臭水体整治、景观提升工程。</t>
  </si>
  <si>
    <t>1.补水工程：①驿峰中路：开挖及安装管道460米；渔港路：开挖及安装管道2320米；学府路：开挖及安装管道320米；滨海东路：开挖及安装管道1050米；农村段：开挖及安装管道1020米东西渠连接线：开挖及安装管道1160米；②鱼塘清淤：二级泵站处鱼塘清淤11250方；厂区段：开挖埋管120米。2.清淤截污:①东渠:累计完成清淤13100方淤泥；②西渠：累计完成清淤22726方淤泥；③中转站：场地清表平整7100㎡，转运土3150方；污水管道：开挖及埋设：2185米雨水管道：开挖及埋设：2054米检查井砌筑：累计完成338个。</t>
  </si>
  <si>
    <t>玉笏朝天公园工程（二期）</t>
  </si>
  <si>
    <t>用地面积33.68亩，主要对影响玉笏朝天石观赏效果的建筑进行拆除，规划建设公园配套服务建筑，轴线景观、绿化等。</t>
  </si>
  <si>
    <t>目前已完成立项、用地红线、选址意见书、用地预审、可研、用地规划调整、勘测定界技术报告书、用地预申请协议，完成林地现状调查报告表初稿，准备送批；已完成地勘报告、施工图、环评登记备案、水保方案审批；已完成预算审核，完成招标方案初稿,准备发布招标公告。</t>
  </si>
  <si>
    <t>1.林地报批材料县级审批已通过，但因省级报批系统关停，需等系统重新开启后上报；2.土地预申请保证金、社保金尚未下拨；3.征迁进展滞后。目前基本完成评估丈量工作，南埔镇房屋及土地协议签订方面尚无进展，涂岭镇已签订2栋房屋，其中已腾空1栋，基本完成征地，1座坟墓未迁移。</t>
  </si>
  <si>
    <t>泉港区石化科技众创园建设项目（一期）</t>
  </si>
  <si>
    <t>对现有办公楼、宿舍楼（含一楼食堂）、厂房、配电房等进行二次装修，建设大门及办公楼、宿舍楼周边室外配套工程（含道路、景观设计、室外综合管网等）及智能化工程。</t>
  </si>
  <si>
    <t>完成项目建议书立项，办理设计公开招投标手续，已有三家企业入驻并中试。</t>
  </si>
  <si>
    <t>泉港移动LTE及GSM扩容工程</t>
  </si>
  <si>
    <t>LTE项目共立项95个站点，主要以广、深、厚为规划原则，加强农村区域的广度覆盖，实现城区和乡镇中心的深度覆盖，高用户集中区的厚度覆盖；GSM项目目前GSM网络规模已经处于平稳阶段，2019年预规划立项站点数25个，主要为了解决已有覆盖范围内覆盖存在漏洞、弱区、切换频繁等问题；5G项目进行5G实验网建设，主要针对城区重点区域进行覆盖。</t>
  </si>
  <si>
    <t>目前完成LTE站点33个新建站点的开通，本项目共95个站点4月份完成全年投资11%，总投资完成33%。</t>
  </si>
  <si>
    <t>泉港区城镇配电网升级改造及农村低压配电网升级改造工程</t>
  </si>
  <si>
    <t>配套市政主干道电力线路，更换裸导线为绝缘导线12km、更换低压绝缘导线80km，新增400kVA农村公用变50台等。</t>
  </si>
  <si>
    <t>本月完成10kV九峰线等3回馈线、7个配变台区施工新建/改造，完成投资额约750万元，1-4月累计完成1150万元。</t>
  </si>
  <si>
    <t>泉港区殡仪馆</t>
  </si>
  <si>
    <t>泉港区殡仪馆吊唁楼、火化楼、综合楼、设备房及卫生间；建筑面积7865m²。</t>
  </si>
  <si>
    <t>1.西南侧及西北侧部分石质过硬继续打引炮眼及采用静力裂解破除；2.破除石方持续清运；3.完成预算初稿，开展图纸优化重新报审。</t>
  </si>
  <si>
    <t>泉港区儿童福利院项目</t>
  </si>
  <si>
    <t>在南埔镇凤翔村(现泉港区特殊学校用地)，规划用地面积1849㎡（折合2.77亩），总建筑面积约为4500平方米，工程建设资金立项匡算约2000万元（二次装修及设备部分后期由民政局自行采购）。项目配套建设救灾物资储备库、室外道路、给排水工程、景观绿化、停车位等设施。</t>
  </si>
  <si>
    <t>1.跟踪清单核对财政审核；2.完成三相电表办理、安装；3.完成迁移高压线工程施工、办理结算等相关手续；4.基础桩施工全部完成；5.办理配电房桩基及因13#桩断桩设计变更；6.办理基坑支护设计、预算及桩基检测备案相关手续；7.进行桩基础静载检测。</t>
  </si>
  <si>
    <t>荷福小区</t>
  </si>
  <si>
    <r>
      <t>用地41.87亩，含建设用地面积38.8亩和道路用地面积3.07亩，建设总建筑面积13.05万</t>
    </r>
    <r>
      <rPr>
        <sz val="10"/>
        <rFont val="宋体"/>
        <family val="0"/>
      </rPr>
      <t>㎡</t>
    </r>
    <r>
      <rPr>
        <sz val="10"/>
        <rFont val="仿宋_GB2312"/>
        <family val="3"/>
      </rPr>
      <t>的安置房。</t>
    </r>
  </si>
  <si>
    <t>正在进行桩基施工。</t>
  </si>
  <si>
    <t>邱金谋</t>
  </si>
  <si>
    <t>圭峰中学扩建工程</t>
  </si>
  <si>
    <t>新建建筑面积12881㎡，并配套门卫房、室外消防水池、绿化、道路硬化、学校大门等附属设施建设。</t>
  </si>
  <si>
    <t>人防地下室施工。</t>
  </si>
  <si>
    <t>审判业务用房及室外配套工程</t>
  </si>
  <si>
    <r>
      <t>用地面积3691</t>
    </r>
    <r>
      <rPr>
        <sz val="10"/>
        <rFont val="宋体"/>
        <family val="0"/>
      </rPr>
      <t>㎡，拟</t>
    </r>
    <r>
      <rPr>
        <sz val="10"/>
        <rFont val="仿宋_GB2312"/>
        <family val="3"/>
      </rPr>
      <t>建设3层结构，总面积5014</t>
    </r>
    <r>
      <rPr>
        <sz val="10"/>
        <rFont val="宋体"/>
        <family val="0"/>
      </rPr>
      <t>㎡。</t>
    </r>
  </si>
  <si>
    <t>工程消防申报工作已完成，将于5月9日进行工程开标。</t>
  </si>
  <si>
    <t>益海实验小学扩建工程及配套设施项目</t>
  </si>
  <si>
    <t>建设益海实验小学新校区教学楼、综合楼，风雨操场（综合楼）共9000㎡及传达室、大门、道路、挡土墙、围墙、土方回填工程等附属设施。</t>
  </si>
  <si>
    <t>主体砌墙，同步附属设施施工。</t>
  </si>
  <si>
    <t>美发中学扩建工程</t>
  </si>
  <si>
    <r>
      <t>建设教学综合楼、学生宿舍楼、防空地下室共计1.2万</t>
    </r>
    <r>
      <rPr>
        <sz val="10"/>
        <rFont val="宋体"/>
        <family val="0"/>
      </rPr>
      <t>㎡</t>
    </r>
    <r>
      <rPr>
        <sz val="10"/>
        <rFont val="仿宋_GB2312"/>
        <family val="3"/>
      </rPr>
      <t>及消防水池、绿化、硬化等附属设施。</t>
    </r>
  </si>
  <si>
    <t>宿舍楼三层梁板、教学综合楼地下室施工。</t>
  </si>
  <si>
    <t>锦川实验小学及附属配套道路工程</t>
  </si>
  <si>
    <t>总建筑面积2.7万㎡，学校将建设教学楼、办公楼、综合楼、艺体楼、教师周转房、门卫传达室、250m田径运动场及其他附属设施等。</t>
  </si>
  <si>
    <t>道路桩基施工。</t>
  </si>
  <si>
    <t>泉港区医院病房大楼2#楼及附属配套设施工程</t>
  </si>
  <si>
    <t>建设用地面积1450㎡，道路建设用地1667㎡，新建12层病房大楼2#楼及附属配套设施，总建筑面积1.74万㎡。及采购安装病床、中心呼叫供气系统、智能化系统、空调、电梯、配电系统、病房配套仪器设备等配套设备。</t>
  </si>
  <si>
    <t>1.完成桩基静载检测，对1.2米桩径进行全数抽芯检测；2.对不合格桩进行补强施工，对拟增设桩（补强桩）进行精准地勘；3.塔吊进场。</t>
  </si>
  <si>
    <t>泉港区妇幼保健院迁址重建项目(一期)</t>
  </si>
  <si>
    <t>用地20.81亩，一期总建筑面积20686.1㎡，其中地上建筑面积16091.4㎡，地下建筑面积4594.7㎡，建设门诊综合楼（地下1层、地上9层）、附属楼、配电房、洗衣房和氧气站等单体工程及设备工程，道路、广场及硬化、景观绿化、夜景照明及综合管网等配套工程。一期工程建成后可容纳床位数150张。</t>
  </si>
  <si>
    <t>1.完成土方外运2.2万m³；2.完成边坡支护900m³；3.完成C区底板垫层浇筑350m³；4.完成C、B区承台砖胎模砌筑43个；5.完成C区桩基低应变检测80%。</t>
  </si>
  <si>
    <t>1.受损民房赔偿未全部落实事宜：已签订11户协议，剩下2户未签订；2.项目用地被占用事宜：用地红线图内存在三处（南面的鸡舍及临时建筑等；风南村老人活动中心的厕所；项目用地红线范围内新增村民违规建筑）共1219.53㎡用地被凤南村村民占用。</t>
  </si>
  <si>
    <t>坝头溪流域综合整治项目</t>
  </si>
  <si>
    <t>整治范围为坝头溪泗洲水库至坝头溪出海口共14.8km的干流，防洪、排涝标准采取因地制宜的方法确定，并在河道两侧建设集滞洪排涝、文化、休闲、旅游、观赏功能于一体的闽南水乡式亲水走廊。项目治理理念，采用生态护坡、叠石挡墙等。</t>
  </si>
  <si>
    <t>水利工程：完成K9 300~K10 100段两岸土方开挖3213m³、堤身填筑2915m³；RK4 350~RK4 500段截污工程开槽施工150m，检查井安装3座；完成K11 950~K12 400段4m绿道褥垫层铺设640m³；十四分闸C20砼垫层浇筑255m³；完成白石港节制闸水泥搅拌桩施工4088m；K2 650~K30 000段C15砼护脚垫层浇筑210m³，C25砼护脚浇筑154m³。生态景观工程：完成2镇1街道17村的红线放样与交桩工作；完成菜堂园区绿化种植土回填1.2万m³；古县公园绿化灌木123株；菜堂湿地公园园区小品建筑基础开挖3座，景观桥基础开挖3座；菜堂湿地公园绿道土工格栅铺装、6%灰土层、土工格栅铺装、碎石垫层施工400m；菜堂湿地公园园区乔木28株；水乡画境展示区K6 800~K8 100栈道冲孔灌注桩28根。</t>
  </si>
  <si>
    <t>王志强
邱金谋</t>
  </si>
  <si>
    <t>预备项目（17个）</t>
  </si>
  <si>
    <t>碳五分离及综合利用项目（一期）</t>
  </si>
  <si>
    <t>拟分两期建设，用地共465亩。一期拟投资11.69亿元建设10万吨/年碳五分离、3万吨/年碳五石油树脂、2万吨/年加氢树脂项目；二期规划建设10万吨/年碳五分离及4万吨/年SIS项目。</t>
  </si>
  <si>
    <t>省石化集团把项目与氯碱片区搬迁事宜捆绑一起谈判。</t>
  </si>
  <si>
    <t>年产10万吨循环再生PET纤维建设项目</t>
  </si>
  <si>
    <t>用地302亩，建设年产10万吨循环再生PET 纤维建设项目。</t>
  </si>
  <si>
    <t>项目洽谈、前期论证。</t>
  </si>
  <si>
    <t>投资人尚未明确落户意向。</t>
  </si>
  <si>
    <t>40万吨/年聚羧酸减水剂项目</t>
  </si>
  <si>
    <t>用地39亩，建设40万吨/年聚羧酸减水剂项目。</t>
  </si>
  <si>
    <t>办理土地手续。</t>
  </si>
  <si>
    <t>中能建航空材料项目</t>
  </si>
  <si>
    <t>用地700亩，建设10万吨/年PTO1-SEBS、30万吨/年航空汽油和300万吨/年贸易交易等产品。</t>
  </si>
  <si>
    <t>前期论证。</t>
  </si>
  <si>
    <t>央企决策较慢。</t>
  </si>
  <si>
    <t>莫恩斯专用化学品助剂项目</t>
  </si>
  <si>
    <t>用地70亩，建设专用化学品助剂项目。</t>
  </si>
  <si>
    <t>项目停止。</t>
  </si>
  <si>
    <t>因总公司存在资金问题，导致项目停止。</t>
  </si>
  <si>
    <t>闽南数据湖产业园项目</t>
  </si>
  <si>
    <t>主要包括城市数据湖建设、城市管理中心建设、城市数据应用三方面建设。</t>
  </si>
  <si>
    <t>完成资格预审前期，抓紧启动项目资格预审工作。已与易华录公司沟通直投项目事宜闽南数据湖二期计划采用企业直投模式建设，项目建议书编写基本完成，主要打造以“一湖两中心三业态”即：数据湖，数创孵化中心与人才培训中心，呼叫中心、数字工坊、人工智能标注的“123”数字经济产业集群根据直投建议书提出的用地要求，需满足“七通一平”标准。争取数据湖直投项目落户高新园区。</t>
  </si>
  <si>
    <t>高铁片区站前广场及配套基础设施建设项目</t>
  </si>
  <si>
    <t>采用BOD模式进行综合开发。主要建设内容：1.站前广场；2.道路、配套等基础设施；3.土地整理开发。</t>
  </si>
  <si>
    <t>目前先行启动高压线走廊道路工程、高铁站周边道路工程、站前广场项目前期手续报建工作。其中：高压线项目已完成办理项目建议书、红线图、可研、选址意见书、用地预审、用地规划许可证，林地报批（区级），已完成现场测绘放样工作，正在办理用地报批手续；高铁站周边道路工程已完成项目建议书报批、可研编制及评审工作，红线图，选址意见书工作站前广场项目已完成项目建议书报批，红线图，选址意见书工作。</t>
  </si>
  <si>
    <t>国道228线泉港界山至山腰普安公路（凤凰大道）</t>
  </si>
  <si>
    <t>国道228线泉港区界山东张至山腰普安公路（凤凰大道）项目起于界山镇东张加油站附近，路线往南从东张无公害蔬菜基地中间穿过，下穿福厦高铁，后与沈海高速公路共走廊带，在通港路处形成十字交叉后继续往南与驿峰东路形成十字交叉，终于泉港南部省道S201。规划路线全长约14.629公里，按一级公路兼城市主干道标准建设，道路红线按50米控制，设计行车速度80公里/小时。</t>
  </si>
  <si>
    <t>①工可已由省发改委组织召开审查；②市交通委已出具行业意见并转报省交通厅，省交通厅已根据工可文本提出相关修改意见，目前已督促设计单位就相关内容进行修编；③下穿福厦客专桥下桥工程目前已与高铁设计单位中铁四院进行初步对接，并代区政府拟函协调尽快落实调跨事项。</t>
  </si>
  <si>
    <t>①凤凰大道下穿高铁问题目前已对接东南铁路福建公司，业主单位已督促福厦客专设计单位中铁四院调整客专跨径至72米，确保凤凰大道50米红线能够落在两个桥跨之间，增加投资需由我区承担，具体设计变更方案还需报铁总审批通过；②凤凰大道主线占用基本农田问题上一轮土地调整中，凤凰大道已进行过土地调整，后因相关高速、高铁过境，路由进行调整并发生改变，新增占用基本农田。</t>
  </si>
  <si>
    <t>岩山公园</t>
  </si>
  <si>
    <t>用地568亩，建成集观光休闲、运动娱乐和商住为一体的综合性公园。</t>
  </si>
  <si>
    <t>目前已纳入泉港新城基础设施建设EPC项目内，已完成EPC项目招标，初步设计及概算编制单位招标，正在办理设计方案编制优化。</t>
  </si>
  <si>
    <t>峰尾工业区道路等市政设施</t>
  </si>
  <si>
    <t>完善路网、排污、排水、供水等市政设施规划并建设。</t>
  </si>
  <si>
    <t>待完成规划修编后，进行项目建议书及可研编制。</t>
  </si>
  <si>
    <t>锦绣公园景观提升工程（二期）</t>
  </si>
  <si>
    <t>总面积386亩，征拆房屋195栋，对锦绣公园南侧地块（北至东西二路，南至滨海南路，西至南山南路，东至公园东路）利用入海河道规划建设滨水公园（约150亩），并对公园沿线开发整治，进行土地储备招商。</t>
  </si>
  <si>
    <t>正在进行工程规模及可研单位确定的准备工作。</t>
  </si>
  <si>
    <t>项目建设方案仍处于前期摸底、调整阶段，尚未明确工程建设范围等，无法启动相关前期手续办理工作。</t>
  </si>
  <si>
    <t>新民街改造提升工程</t>
  </si>
  <si>
    <t>从金山街至祥云路，对原新民街进行路面沥青、绿化、路灯、雨污水管网提升，长2公里。</t>
  </si>
  <si>
    <t>基本完成完成可研及项目建议书初稿编制。</t>
  </si>
  <si>
    <t>中兴街改造提升工程</t>
  </si>
  <si>
    <t>从山腰旧街至祥云路，对原中兴街进行路面沥青、绿化、路灯、雨污水管网提升，长2.45公里。</t>
  </si>
  <si>
    <t>基本完成可研及项目建议书初稿编制。</t>
  </si>
  <si>
    <t>五里海岸旅游度假区综合开发项目</t>
  </si>
  <si>
    <t>用地4.8平方公里，建成泉州湾北翼重要的旅游休闲目的地。目前已完成概念性规划，正与恒大集团洽谈合作事宜。</t>
  </si>
  <si>
    <t>进行前期招商工作。</t>
  </si>
  <si>
    <t>泉港区医院门诊医技综合楼及附属配套设施工程</t>
  </si>
  <si>
    <t>新建门诊医技综合楼及附属配套设施，建筑面积23278㎡，地上五层，地下一层，项目建设用地面积12000㎡，地下建筑面积6154㎡，连廊面积690㎡，项目涵盖建筑配套智能化系统、空调及通风系统、电梯、配电系统（含配电房扩容改造）、中心供氧吸引系统、污水处理系统、绿化景观、道路、连廓、大门及围墙等。</t>
  </si>
  <si>
    <t>正在协调资金来源与建设模式。</t>
  </si>
  <si>
    <t>行政核心区实验小学工程</t>
  </si>
  <si>
    <t>为满足小区适龄儿童就近入学，新建行政核心区实验小学，建设教学楼、综合楼、办公楼、艺体馆、教师宿舍楼、连廊、门岗等共计3万㎡及运动场、消防水池、围墙、土方回填、硬化、绿化等附属设施。</t>
  </si>
  <si>
    <t>完成用地批复，办理设计招标等前期手续。</t>
  </si>
  <si>
    <t>刘  刚
陈国才</t>
  </si>
  <si>
    <t>泉港区北部城区防洪排涝工程</t>
  </si>
  <si>
    <t>主要由滞洪区、水闸和海堤等建筑物组成，其中：滞洪区面积586亩，四周堤线总长2717米，其中东侧海堤部分694.85米；新建南埔水闸（3孔），闸室长27米，净宽30米，净高11米，单孔闸门尺寸10米（宽）×5.1米（高）。</t>
  </si>
  <si>
    <t>已完成立项批复、用海预审、可研批复，取得红线图、选址意见书，完成海洋环评报告编制等工作。</t>
  </si>
  <si>
    <t>1.海域报批件省海洋与渔业厅以“防波堤南北侧目前未批准用海、滞洪湖及其护岸布局不合理”为由退件；2.根据《市海洋与渔业局关于转发&lt;省海洋与渔业厅关于落实严格管控围填海的紧急通知&gt;的通知》及园区领导在泉港石化建发〔2018〕40号上的批示精神，暂停初步设计编制工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</si>
</sst>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s>
  <fonts count="54">
    <font>
      <sz val="12"/>
      <name val="宋体"/>
      <family val="0"/>
    </font>
    <font>
      <sz val="11"/>
      <name val="宋体"/>
      <family val="0"/>
    </font>
    <font>
      <b/>
      <sz val="11"/>
      <name val="宋体"/>
      <family val="0"/>
    </font>
    <font>
      <sz val="10"/>
      <name val="宋体"/>
      <family val="0"/>
    </font>
    <font>
      <b/>
      <sz val="10"/>
      <name val="宋体"/>
      <family val="0"/>
    </font>
    <font>
      <b/>
      <sz val="9"/>
      <name val="宋体"/>
      <family val="0"/>
    </font>
    <font>
      <sz val="10"/>
      <name val="仿宋_GB2312"/>
      <family val="3"/>
    </font>
    <font>
      <sz val="14"/>
      <name val="黑体"/>
      <family val="3"/>
    </font>
    <font>
      <b/>
      <sz val="22"/>
      <name val="宋体"/>
      <family val="0"/>
    </font>
    <font>
      <b/>
      <sz val="10"/>
      <name val="仿宋_GB2312"/>
      <family val="3"/>
    </font>
    <font>
      <sz val="9"/>
      <name val="仿宋_GB2312"/>
      <family val="3"/>
    </font>
    <font>
      <sz val="10"/>
      <color indexed="8"/>
      <name val="仿宋_GB2312"/>
      <family val="3"/>
    </font>
    <font>
      <sz val="11"/>
      <color indexed="16"/>
      <name val="宋体"/>
      <family val="0"/>
    </font>
    <font>
      <sz val="10"/>
      <name val="Helv"/>
      <family val="2"/>
    </font>
    <font>
      <sz val="11"/>
      <color indexed="9"/>
      <name val="宋体"/>
      <family val="0"/>
    </font>
    <font>
      <i/>
      <sz val="11"/>
      <color indexed="23"/>
      <name val="宋体"/>
      <family val="0"/>
    </font>
    <font>
      <sz val="11"/>
      <color indexed="8"/>
      <name val="宋体"/>
      <family val="0"/>
    </font>
    <font>
      <sz val="11"/>
      <color indexed="62"/>
      <name val="宋体"/>
      <family val="0"/>
    </font>
    <font>
      <sz val="11"/>
      <color indexed="17"/>
      <name val="宋体"/>
      <family val="0"/>
    </font>
    <font>
      <u val="single"/>
      <sz val="12"/>
      <color indexed="12"/>
      <name val="宋体"/>
      <family val="0"/>
    </font>
    <font>
      <i/>
      <sz val="12"/>
      <name val="宋体"/>
      <family val="0"/>
    </font>
    <font>
      <b/>
      <sz val="13"/>
      <color indexed="54"/>
      <name val="宋体"/>
      <family val="0"/>
    </font>
    <font>
      <u val="single"/>
      <sz val="12"/>
      <color indexed="36"/>
      <name val="宋体"/>
      <family val="0"/>
    </font>
    <font>
      <b/>
      <sz val="11"/>
      <color indexed="8"/>
      <name val="宋体"/>
      <family val="0"/>
    </font>
    <font>
      <b/>
      <sz val="11"/>
      <color indexed="54"/>
      <name val="宋体"/>
      <family val="0"/>
    </font>
    <font>
      <sz val="11"/>
      <color indexed="10"/>
      <name val="宋体"/>
      <family val="0"/>
    </font>
    <font>
      <sz val="18"/>
      <color indexed="54"/>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2"/>
      <name val="Times New Roman"/>
      <family val="1"/>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rgb="FF00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3" fillId="0" borderId="0" applyFont="0" applyFill="0" applyBorder="0" applyAlignment="0" applyProtection="0"/>
    <xf numFmtId="41" fontId="13"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13" fillId="0" borderId="0" applyFont="0" applyFill="0" applyBorder="0" applyAlignment="0" applyProtection="0"/>
    <xf numFmtId="0" fontId="38" fillId="6" borderId="0" applyNumberFormat="0" applyBorder="0" applyAlignment="0" applyProtection="0"/>
    <xf numFmtId="0" fontId="19" fillId="0" borderId="0" applyNumberForma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13"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0" fillId="0" borderId="0">
      <alignment/>
      <protection/>
    </xf>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13"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3" fillId="0" borderId="0">
      <alignment/>
      <protection/>
    </xf>
    <xf numFmtId="0" fontId="33" fillId="0" borderId="0">
      <alignment/>
      <protection/>
    </xf>
  </cellStyleXfs>
  <cellXfs count="121">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pplyProtection="1">
      <alignment vertical="center" wrapText="1"/>
      <protection locked="0"/>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0" fillId="0" borderId="0" xfId="0" applyFont="1" applyFill="1" applyBorder="1" applyAlignment="1">
      <alignment vertical="center"/>
    </xf>
    <xf numFmtId="0" fontId="3" fillId="33" borderId="0" xfId="0" applyFont="1" applyFill="1" applyBorder="1" applyAlignment="1">
      <alignment vertical="center"/>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7" fillId="0" borderId="0" xfId="0" applyNumberFormat="1" applyFont="1" applyFill="1" applyBorder="1" applyAlignment="1">
      <alignment horizontal="left" vertical="center" wrapText="1"/>
    </xf>
    <xf numFmtId="178" fontId="6" fillId="0" borderId="0" xfId="0" applyNumberFormat="1" applyFont="1" applyFill="1" applyBorder="1" applyAlignment="1">
      <alignment horizontal="left" vertical="center" wrapText="1"/>
    </xf>
    <xf numFmtId="178" fontId="7" fillId="0" borderId="0" xfId="0" applyNumberFormat="1" applyFont="1" applyFill="1" applyBorder="1" applyAlignment="1">
      <alignment horizontal="left" vertical="center" wrapText="1"/>
    </xf>
    <xf numFmtId="0" fontId="8" fillId="0" borderId="0" xfId="77" applyNumberFormat="1" applyFont="1" applyFill="1" applyBorder="1" applyAlignment="1">
      <alignment horizontal="center" vertical="center" wrapText="1"/>
      <protection/>
    </xf>
    <xf numFmtId="0" fontId="8" fillId="0" borderId="0" xfId="77" applyFont="1" applyFill="1" applyBorder="1" applyAlignment="1">
      <alignment horizontal="center" vertical="center" wrapText="1"/>
      <protection/>
    </xf>
    <xf numFmtId="178" fontId="9" fillId="0" borderId="0" xfId="77" applyNumberFormat="1" applyFont="1" applyFill="1" applyBorder="1" applyAlignment="1">
      <alignment horizontal="center" vertical="center" wrapText="1"/>
      <protection/>
    </xf>
    <xf numFmtId="178" fontId="8" fillId="0" borderId="0" xfId="77" applyNumberFormat="1" applyFont="1" applyFill="1" applyBorder="1" applyAlignment="1">
      <alignment horizontal="center" vertical="center" wrapText="1"/>
      <protection/>
    </xf>
    <xf numFmtId="0" fontId="1" fillId="0" borderId="0" xfId="77" applyNumberFormat="1" applyFont="1" applyFill="1" applyBorder="1" applyAlignment="1">
      <alignment horizontal="center" vertical="center" wrapText="1"/>
      <protection/>
    </xf>
    <xf numFmtId="0" fontId="1" fillId="0" borderId="0" xfId="77" applyFont="1" applyFill="1" applyBorder="1" applyAlignment="1">
      <alignment horizontal="left" vertical="center" wrapText="1"/>
      <protection/>
    </xf>
    <xf numFmtId="0" fontId="1" fillId="0" borderId="0" xfId="77" applyFont="1" applyFill="1" applyBorder="1" applyAlignment="1">
      <alignment vertical="center" wrapText="1"/>
      <protection/>
    </xf>
    <xf numFmtId="0" fontId="1" fillId="0" borderId="0" xfId="77" applyFont="1" applyFill="1" applyBorder="1" applyAlignment="1">
      <alignment horizontal="center" vertical="center" wrapText="1"/>
      <protection/>
    </xf>
    <xf numFmtId="0" fontId="1" fillId="0" borderId="11" xfId="77" applyFont="1" applyFill="1" applyBorder="1" applyAlignment="1">
      <alignment horizontal="center" vertical="center" wrapText="1"/>
      <protection/>
    </xf>
    <xf numFmtId="178" fontId="1" fillId="0" borderId="0" xfId="77" applyNumberFormat="1" applyFont="1" applyFill="1" applyBorder="1" applyAlignment="1">
      <alignment horizontal="center" vertical="center" wrapText="1"/>
      <protection/>
    </xf>
    <xf numFmtId="0" fontId="2" fillId="0" borderId="10" xfId="77" applyNumberFormat="1" applyFont="1" applyFill="1" applyBorder="1" applyAlignment="1">
      <alignment horizontal="center" vertical="center" wrapText="1"/>
      <protection/>
    </xf>
    <xf numFmtId="0" fontId="2" fillId="0" borderId="10" xfId="77" applyFont="1" applyFill="1" applyBorder="1" applyAlignment="1">
      <alignment horizontal="center" vertical="center" wrapText="1"/>
      <protection/>
    </xf>
    <xf numFmtId="0" fontId="2" fillId="0" borderId="12" xfId="77" applyFont="1" applyFill="1" applyBorder="1" applyAlignment="1">
      <alignment horizontal="center" vertical="center" wrapText="1"/>
      <protection/>
    </xf>
    <xf numFmtId="178" fontId="2" fillId="0" borderId="12" xfId="77" applyNumberFormat="1" applyFont="1" applyFill="1" applyBorder="1" applyAlignment="1">
      <alignment horizontal="center" vertical="center" wrapText="1"/>
      <protection/>
    </xf>
    <xf numFmtId="178" fontId="2" fillId="0" borderId="13" xfId="77" applyNumberFormat="1" applyFont="1" applyFill="1" applyBorder="1" applyAlignment="1">
      <alignment horizontal="center" vertical="center" wrapText="1"/>
      <protection/>
    </xf>
    <xf numFmtId="178" fontId="2" fillId="0" borderId="14" xfId="77" applyNumberFormat="1" applyFont="1" applyFill="1" applyBorder="1" applyAlignment="1">
      <alignment horizontal="center" vertical="center" wrapText="1"/>
      <protection/>
    </xf>
    <xf numFmtId="178" fontId="2" fillId="0" borderId="10" xfId="77" applyNumberFormat="1" applyFont="1" applyFill="1" applyBorder="1" applyAlignment="1">
      <alignment horizontal="center" vertical="center" wrapText="1"/>
      <protection/>
    </xf>
    <xf numFmtId="0" fontId="4" fillId="0" borderId="10" xfId="77" applyNumberFormat="1" applyFont="1" applyFill="1" applyBorder="1" applyAlignment="1">
      <alignment vertical="center" wrapText="1"/>
      <protection/>
    </xf>
    <xf numFmtId="10" fontId="6" fillId="0" borderId="10" xfId="77" applyNumberFormat="1" applyFont="1" applyFill="1" applyBorder="1" applyAlignment="1">
      <alignment horizontal="center" vertical="center" shrinkToFit="1"/>
      <protection/>
    </xf>
    <xf numFmtId="0" fontId="4" fillId="0" borderId="10" xfId="77" applyNumberFormat="1" applyFont="1" applyFill="1" applyBorder="1" applyAlignment="1">
      <alignment horizontal="left" vertical="center" wrapText="1"/>
      <protection/>
    </xf>
    <xf numFmtId="178" fontId="6" fillId="0" borderId="12"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34" borderId="10" xfId="0" applyFont="1" applyFill="1" applyBorder="1" applyAlignment="1" applyProtection="1">
      <alignment vertical="center" wrapText="1"/>
      <protection locked="0"/>
    </xf>
    <xf numFmtId="0" fontId="6" fillId="0" borderId="10" xfId="0" applyFont="1" applyFill="1" applyBorder="1" applyAlignment="1">
      <alignment horizontal="left" vertical="center" wrapText="1"/>
    </xf>
    <xf numFmtId="0" fontId="6" fillId="0" borderId="10" xfId="37" applyNumberFormat="1" applyFont="1" applyFill="1" applyBorder="1" applyAlignment="1">
      <alignment horizontal="center" vertical="center" wrapText="1"/>
      <protection/>
    </xf>
    <xf numFmtId="0" fontId="6" fillId="0" borderId="10" xfId="37" applyFont="1" applyFill="1" applyBorder="1" applyAlignment="1">
      <alignment vertical="center" wrapText="1"/>
      <protection/>
    </xf>
    <xf numFmtId="0" fontId="6" fillId="0" borderId="10"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10" fillId="0" borderId="10" xfId="76" applyFont="1" applyFill="1" applyBorder="1" applyAlignment="1" applyProtection="1">
      <alignment horizontal="left" vertical="center" wrapText="1"/>
      <protection locked="0"/>
    </xf>
    <xf numFmtId="0" fontId="6" fillId="0" borderId="10" xfId="76"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0" fontId="6" fillId="0" borderId="10" xfId="77" applyNumberFormat="1" applyFont="1" applyFill="1" applyBorder="1" applyAlignment="1">
      <alignment horizontal="center" vertical="center" wrapText="1"/>
      <protection/>
    </xf>
    <xf numFmtId="0" fontId="6" fillId="0" borderId="10" xfId="0" applyFont="1" applyFill="1" applyBorder="1" applyAlignment="1" applyProtection="1">
      <alignment horizontal="left" vertical="center" wrapText="1"/>
      <protection locked="0"/>
    </xf>
    <xf numFmtId="0" fontId="6" fillId="0" borderId="10" xfId="77" applyFont="1" applyFill="1" applyBorder="1" applyAlignment="1">
      <alignment vertical="center" wrapText="1"/>
      <protection/>
    </xf>
    <xf numFmtId="0" fontId="6" fillId="0" borderId="10" xfId="77" applyNumberFormat="1" applyFont="1" applyFill="1" applyBorder="1" applyAlignment="1">
      <alignment horizontal="left" vertical="center" wrapText="1"/>
      <protection/>
    </xf>
    <xf numFmtId="0" fontId="6" fillId="34" borderId="10" xfId="0" applyNumberFormat="1" applyFont="1" applyFill="1" applyBorder="1" applyAlignment="1" applyProtection="1">
      <alignment horizontal="center" vertical="center" wrapText="1"/>
      <protection locked="0"/>
    </xf>
    <xf numFmtId="0" fontId="6" fillId="34" borderId="10" xfId="0" applyFont="1" applyFill="1" applyBorder="1" applyAlignment="1">
      <alignment vertical="center" wrapText="1"/>
    </xf>
    <xf numFmtId="0" fontId="10" fillId="34" borderId="10" xfId="0" applyFont="1" applyFill="1" applyBorder="1" applyAlignment="1">
      <alignment vertical="center" wrapText="1"/>
    </xf>
    <xf numFmtId="0" fontId="6" fillId="34"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6" fillId="35" borderId="10" xfId="0" applyFont="1" applyFill="1" applyBorder="1" applyAlignment="1">
      <alignment horizontal="left" vertical="center" wrapText="1"/>
    </xf>
    <xf numFmtId="0" fontId="6" fillId="0" borderId="10" xfId="0" applyFont="1" applyFill="1" applyBorder="1" applyAlignment="1" applyProtection="1">
      <alignment horizontal="justify" vertical="center" wrapText="1"/>
      <protection locked="0"/>
    </xf>
    <xf numFmtId="0" fontId="6" fillId="0" borderId="10" xfId="0" applyNumberFormat="1" applyFont="1" applyFill="1" applyBorder="1" applyAlignment="1">
      <alignment horizontal="left" vertical="center" wrapText="1"/>
    </xf>
    <xf numFmtId="0" fontId="6" fillId="0" borderId="10" xfId="0" applyFont="1" applyBorder="1" applyAlignment="1">
      <alignment horizontal="center" vertical="center" wrapText="1"/>
    </xf>
    <xf numFmtId="0" fontId="6" fillId="34" borderId="10" xfId="77" applyFont="1" applyFill="1" applyBorder="1" applyAlignment="1">
      <alignment vertical="center" wrapText="1"/>
      <protection/>
    </xf>
    <xf numFmtId="0" fontId="6" fillId="34" borderId="10" xfId="77" applyNumberFormat="1" applyFont="1" applyFill="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1" fillId="0" borderId="0" xfId="77" applyFont="1" applyFill="1" applyBorder="1" applyAlignment="1">
      <alignment horizontal="right" vertical="center" wrapText="1"/>
      <protection/>
    </xf>
    <xf numFmtId="0" fontId="2" fillId="0" borderId="15" xfId="77" applyFont="1" applyFill="1" applyBorder="1" applyAlignment="1">
      <alignment horizontal="center" vertical="center" wrapText="1"/>
      <protection/>
    </xf>
    <xf numFmtId="0" fontId="2" fillId="0" borderId="15" xfId="77" applyNumberFormat="1" applyFont="1" applyFill="1" applyBorder="1" applyAlignment="1">
      <alignment horizontal="center" vertical="center" wrapText="1"/>
      <protection/>
    </xf>
    <xf numFmtId="0" fontId="2" fillId="0" borderId="16" xfId="77" applyFont="1" applyFill="1" applyBorder="1" applyAlignment="1">
      <alignment horizontal="center" vertical="center" wrapText="1"/>
      <protection/>
    </xf>
    <xf numFmtId="0" fontId="2" fillId="0" borderId="16" xfId="77" applyNumberFormat="1" applyFont="1" applyFill="1" applyBorder="1" applyAlignment="1">
      <alignment horizontal="center" vertical="center" wrapText="1"/>
      <protection/>
    </xf>
    <xf numFmtId="0" fontId="10" fillId="0" borderId="10" xfId="33" applyFont="1" applyBorder="1" applyAlignment="1">
      <alignment vertical="center" wrapText="1"/>
      <protection/>
    </xf>
    <xf numFmtId="0" fontId="4" fillId="0" borderId="10" xfId="77" applyFont="1" applyFill="1" applyBorder="1" applyAlignment="1">
      <alignment horizontal="center" vertical="center" wrapText="1"/>
      <protection/>
    </xf>
    <xf numFmtId="0" fontId="4" fillId="0" borderId="10" xfId="77" applyFont="1" applyFill="1" applyBorder="1" applyAlignment="1">
      <alignment vertical="center" wrapText="1"/>
      <protection/>
    </xf>
    <xf numFmtId="0" fontId="4" fillId="0" borderId="0" xfId="0" applyFont="1" applyFill="1" applyBorder="1" applyAlignment="1">
      <alignment vertical="center"/>
    </xf>
    <xf numFmtId="0" fontId="10" fillId="0" borderId="10" xfId="33" applyFont="1" applyFill="1" applyBorder="1" applyAlignment="1">
      <alignment vertical="center" wrapText="1"/>
      <protection/>
    </xf>
    <xf numFmtId="0" fontId="6" fillId="0" borderId="10" xfId="0" applyNumberFormat="1" applyFont="1" applyFill="1" applyBorder="1" applyAlignment="1" applyProtection="1">
      <alignment vertical="center" wrapText="1"/>
      <protection locked="0"/>
    </xf>
    <xf numFmtId="0" fontId="10" fillId="0" borderId="10" xfId="0" applyFont="1" applyFill="1" applyBorder="1" applyAlignment="1" applyProtection="1">
      <alignment horizontal="left" vertical="center" wrapText="1"/>
      <protection locked="0"/>
    </xf>
    <xf numFmtId="0" fontId="10" fillId="34" borderId="10" xfId="0"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locked="0"/>
    </xf>
    <xf numFmtId="0" fontId="10" fillId="0" borderId="10" xfId="37" applyFont="1" applyFill="1" applyBorder="1" applyAlignment="1">
      <alignment vertical="center" wrapText="1"/>
      <protection/>
    </xf>
    <xf numFmtId="0" fontId="6" fillId="0" borderId="12" xfId="0" applyFont="1" applyFill="1" applyBorder="1" applyAlignment="1">
      <alignment horizontal="center" vertical="center" wrapText="1"/>
    </xf>
    <xf numFmtId="0" fontId="52" fillId="0" borderId="10" xfId="0" applyFont="1" applyFill="1" applyBorder="1" applyAlignment="1">
      <alignment vertical="center" wrapText="1"/>
    </xf>
    <xf numFmtId="0" fontId="53" fillId="0" borderId="10" xfId="0" applyFont="1" applyFill="1" applyBorder="1" applyAlignment="1">
      <alignment vertical="center" wrapText="1"/>
    </xf>
    <xf numFmtId="0" fontId="6" fillId="0" borderId="10" xfId="0" applyNumberFormat="1" applyFont="1" applyFill="1" applyBorder="1" applyAlignment="1" applyProtection="1">
      <alignment horizontal="left" vertical="center" wrapText="1"/>
      <protection locked="0"/>
    </xf>
    <xf numFmtId="0" fontId="52" fillId="0" borderId="10" xfId="0" applyFont="1" applyFill="1" applyBorder="1" applyAlignment="1">
      <alignment horizontal="center" vertical="center" wrapText="1"/>
    </xf>
    <xf numFmtId="0" fontId="6" fillId="34" borderId="10" xfId="0" applyFont="1" applyFill="1" applyBorder="1" applyAlignment="1" applyProtection="1">
      <alignment horizontal="center" vertical="center" wrapText="1"/>
      <protection locked="0"/>
    </xf>
    <xf numFmtId="0" fontId="6" fillId="35" borderId="10" xfId="73" applyFont="1" applyFill="1" applyBorder="1" applyAlignment="1">
      <alignment horizontal="left" vertical="center" wrapText="1"/>
      <protection/>
    </xf>
    <xf numFmtId="0" fontId="6" fillId="35" borderId="10" xfId="73" applyFont="1" applyFill="1" applyBorder="1" applyAlignment="1">
      <alignment horizontal="center" vertical="center" wrapText="1"/>
      <protection/>
    </xf>
    <xf numFmtId="0" fontId="5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77" applyFont="1" applyFill="1" applyBorder="1" applyAlignment="1">
      <alignment vertical="center" wrapText="1"/>
      <protection/>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justify" vertical="center" wrapText="1"/>
      <protection locked="0"/>
    </xf>
    <xf numFmtId="0" fontId="6" fillId="0" borderId="10" xfId="0" applyNumberFormat="1"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10" xfId="0" applyNumberFormat="1" applyFont="1" applyFill="1" applyBorder="1" applyAlignment="1">
      <alignment horizontal="justify" vertical="center" wrapText="1"/>
    </xf>
    <xf numFmtId="0" fontId="6" fillId="0" borderId="10" xfId="70" applyFont="1" applyFill="1" applyBorder="1" applyAlignment="1" applyProtection="1">
      <alignment horizontal="left" vertical="center" wrapText="1"/>
      <protection locked="0"/>
    </xf>
    <xf numFmtId="0" fontId="6" fillId="0" borderId="10" xfId="7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6" fillId="0" borderId="15" xfId="0" applyNumberFormat="1" applyFont="1" applyFill="1" applyBorder="1" applyAlignment="1" applyProtection="1">
      <alignment horizontal="center" vertical="center" wrapText="1"/>
      <protection locked="0"/>
    </xf>
    <xf numFmtId="0" fontId="4" fillId="33" borderId="0" xfId="0" applyFont="1" applyFill="1" applyBorder="1" applyAlignment="1">
      <alignment vertical="center" wrapText="1"/>
    </xf>
    <xf numFmtId="0" fontId="6" fillId="0" borderId="10" xfId="71" applyNumberFormat="1" applyFont="1" applyFill="1" applyBorder="1" applyAlignment="1" applyProtection="1">
      <alignment horizontal="center" vertical="center" wrapText="1"/>
      <protection locked="0"/>
    </xf>
    <xf numFmtId="0" fontId="6" fillId="34" borderId="10" xfId="0" applyFont="1" applyFill="1" applyBorder="1" applyAlignment="1" applyProtection="1">
      <alignment horizontal="left" vertical="center" wrapText="1"/>
      <protection locked="0"/>
    </xf>
    <xf numFmtId="178" fontId="6" fillId="0" borderId="0" xfId="0" applyNumberFormat="1" applyFont="1" applyFill="1" applyBorder="1" applyAlignment="1">
      <alignment horizontal="center" vertical="center" wrapText="1"/>
    </xf>
    <xf numFmtId="0" fontId="6" fillId="0" borderId="10" xfId="72" applyNumberFormat="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常规 25" xfId="32"/>
    <cellStyle name="_ET_STYLE_NoName_00_" xfId="33"/>
    <cellStyle name="标题" xfId="34"/>
    <cellStyle name="解释性文本" xfId="35"/>
    <cellStyle name="标题 1" xfId="36"/>
    <cellStyle name="常规_2012年重点项目"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_ET_STYLE_NoName_00__与市里核对2014年重点项目（12.10）"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_ET_STYLE_NoName_00__综合查询数据" xfId="68"/>
    <cellStyle name="_ET_STYLE_NoName_00__综合查询数据_与市里核对2014年重点项目（12.10）" xfId="69"/>
    <cellStyle name="常规 10 2 2" xfId="70"/>
    <cellStyle name="常规 13" xfId="71"/>
    <cellStyle name="常规_市在建_8" xfId="72"/>
    <cellStyle name="常规 2" xfId="73"/>
    <cellStyle name="常规 3" xfId="74"/>
    <cellStyle name="常规 4" xfId="75"/>
    <cellStyle name="常规 5" xfId="76"/>
    <cellStyle name="常规_Sheet1" xfId="77"/>
    <cellStyle name="样式 1"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7&#24180;&#39033;&#30446;&#30003;&#25253;\&#21306;&#20998;&#38215;&#34903;&#36947;\&#24120;&#22996;&#20250;-&#37325;&#28857;&#39033;&#30446;&#36865;&#23457;&#31295;\2014&#24180;\2014&#24180;&#27849;&#24030;&#24066;&#37325;&#28857;&#39033;&#30446;\1418\910&#20010;\&#27849;&#24030;&#24066;2014&#24180;-2018&#24180;&#37325;&#22823;&#39033;&#30446;&#27719;&#24635;&#34920;(4.10&#21360;&#21457;&#312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DTMS"/>
      <sheetName val="市在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AN820"/>
  <sheetViews>
    <sheetView tabSelected="1" view="pageBreakPreview" zoomScaleNormal="90" zoomScaleSheetLayoutView="100" workbookViewId="0" topLeftCell="A1">
      <pane ySplit="6" topLeftCell="A7" activePane="bottomLeft" state="frozen"/>
      <selection pane="bottomLeft" activeCell="K4" sqref="K1:K65536"/>
    </sheetView>
  </sheetViews>
  <sheetFormatPr defaultColWidth="8.875" defaultRowHeight="14.25"/>
  <cols>
    <col min="1" max="1" width="5.125" style="13" customWidth="1"/>
    <col min="2" max="2" width="17.00390625" style="14" customWidth="1"/>
    <col min="3" max="3" width="21.625" style="14" customWidth="1"/>
    <col min="4" max="4" width="9.75390625" style="15" customWidth="1"/>
    <col min="5" max="5" width="8.375" style="16" customWidth="1"/>
    <col min="6" max="6" width="9.50390625" style="17" customWidth="1"/>
    <col min="7" max="7" width="8.625" style="15" customWidth="1"/>
    <col min="8" max="8" width="10.375" style="15" customWidth="1"/>
    <col min="9" max="9" width="23.625" style="18" customWidth="1"/>
    <col min="10" max="10" width="18.375" style="13" customWidth="1"/>
    <col min="11" max="11" width="7.50390625" style="14" customWidth="1"/>
    <col min="12" max="12" width="4.75390625" style="19" customWidth="1"/>
    <col min="13" max="13" width="14.625" style="11" customWidth="1"/>
    <col min="14" max="37" width="8.875" style="11" customWidth="1"/>
    <col min="38" max="38" width="8.25390625" style="11" customWidth="1"/>
    <col min="39" max="39" width="5.625" style="11" customWidth="1"/>
    <col min="40" max="253" width="8.875" style="11" customWidth="1"/>
  </cols>
  <sheetData>
    <row r="1" spans="1:12" ht="18.75">
      <c r="A1" s="20" t="s">
        <v>0</v>
      </c>
      <c r="B1" s="20"/>
      <c r="C1" s="20"/>
      <c r="D1" s="20"/>
      <c r="E1" s="21"/>
      <c r="F1" s="22"/>
      <c r="G1" s="20"/>
      <c r="H1" s="20"/>
      <c r="I1" s="20"/>
      <c r="J1" s="20"/>
      <c r="K1" s="20"/>
      <c r="L1" s="20"/>
    </row>
    <row r="2" spans="1:12" ht="26.25" customHeight="1">
      <c r="A2" s="23" t="s">
        <v>1</v>
      </c>
      <c r="B2" s="24"/>
      <c r="C2" s="24"/>
      <c r="D2" s="24"/>
      <c r="E2" s="25"/>
      <c r="F2" s="26"/>
      <c r="G2" s="24"/>
      <c r="H2" s="24"/>
      <c r="I2" s="24"/>
      <c r="J2" s="23"/>
      <c r="K2" s="24"/>
      <c r="L2" s="24"/>
    </row>
    <row r="3" spans="1:12" s="1" customFormat="1" ht="16.5" customHeight="1">
      <c r="A3" s="27"/>
      <c r="B3" s="28"/>
      <c r="C3" s="29"/>
      <c r="D3" s="30"/>
      <c r="E3" s="31"/>
      <c r="F3" s="32"/>
      <c r="G3" s="30"/>
      <c r="H3" s="30"/>
      <c r="I3" s="74" t="s">
        <v>2</v>
      </c>
      <c r="J3" s="27"/>
      <c r="K3" s="74"/>
      <c r="L3" s="74"/>
    </row>
    <row r="4" spans="1:12" s="1" customFormat="1" ht="27.75" customHeight="1">
      <c r="A4" s="33" t="s">
        <v>3</v>
      </c>
      <c r="B4" s="34" t="s">
        <v>4</v>
      </c>
      <c r="C4" s="34" t="s">
        <v>5</v>
      </c>
      <c r="D4" s="35" t="s">
        <v>6</v>
      </c>
      <c r="E4" s="36" t="s">
        <v>7</v>
      </c>
      <c r="F4" s="37"/>
      <c r="G4" s="37"/>
      <c r="H4" s="38"/>
      <c r="I4" s="75" t="s">
        <v>8</v>
      </c>
      <c r="J4" s="76" t="s">
        <v>9</v>
      </c>
      <c r="K4" s="34" t="s">
        <v>10</v>
      </c>
      <c r="L4" s="34" t="s">
        <v>11</v>
      </c>
    </row>
    <row r="5" spans="1:12" s="1" customFormat="1" ht="42.75" customHeight="1">
      <c r="A5" s="33"/>
      <c r="B5" s="34"/>
      <c r="C5" s="34"/>
      <c r="D5" s="35" t="s">
        <v>12</v>
      </c>
      <c r="E5" s="39" t="s">
        <v>13</v>
      </c>
      <c r="F5" s="39" t="s">
        <v>14</v>
      </c>
      <c r="G5" s="34" t="s">
        <v>15</v>
      </c>
      <c r="H5" s="34" t="s">
        <v>16</v>
      </c>
      <c r="I5" s="77"/>
      <c r="J5" s="78"/>
      <c r="K5" s="34"/>
      <c r="L5" s="34"/>
    </row>
    <row r="6" spans="1:40" s="1" customFormat="1" ht="19.5" customHeight="1">
      <c r="A6" s="40" t="s">
        <v>17</v>
      </c>
      <c r="B6" s="40"/>
      <c r="C6" s="40"/>
      <c r="D6" s="16">
        <v>2858717</v>
      </c>
      <c r="E6" s="16">
        <v>261338</v>
      </c>
      <c r="F6" s="16">
        <v>1013520</v>
      </c>
      <c r="G6" s="41">
        <f>F6/D6</f>
        <v>0.35453666802275285</v>
      </c>
      <c r="H6" s="41">
        <f aca="true" t="shared" si="0" ref="H6:H69">G6-0.33333</f>
        <v>0.02120666802275284</v>
      </c>
      <c r="I6" s="79"/>
      <c r="J6" s="79"/>
      <c r="K6" s="80"/>
      <c r="L6" s="80"/>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s="1" customFormat="1" ht="19.5" customHeight="1">
      <c r="A7" s="42" t="s">
        <v>18</v>
      </c>
      <c r="B7" s="42"/>
      <c r="C7" s="42"/>
      <c r="D7" s="16">
        <f>D6-D247</f>
        <v>1876382</v>
      </c>
      <c r="E7" s="16">
        <f>E6-E247</f>
        <v>184641</v>
      </c>
      <c r="F7" s="16">
        <f>F6-F247</f>
        <v>650466</v>
      </c>
      <c r="G7" s="41">
        <f>F7/D7</f>
        <v>0.3466596886987831</v>
      </c>
      <c r="H7" s="41">
        <f t="shared" si="0"/>
        <v>0.013329688698783093</v>
      </c>
      <c r="I7" s="79"/>
      <c r="J7" s="79"/>
      <c r="K7" s="80"/>
      <c r="L7" s="80"/>
      <c r="M7" s="7"/>
      <c r="N7" s="7"/>
      <c r="O7" s="7"/>
      <c r="P7" s="7"/>
      <c r="Q7" s="7"/>
      <c r="R7" s="7"/>
      <c r="S7" s="7"/>
      <c r="T7" s="7"/>
      <c r="U7" s="7"/>
      <c r="V7" s="7"/>
      <c r="W7" s="7"/>
      <c r="X7" s="7"/>
      <c r="Y7" s="7"/>
      <c r="Z7" s="7"/>
      <c r="AA7" s="7"/>
      <c r="AB7" s="7"/>
      <c r="AC7" s="7"/>
      <c r="AD7" s="7"/>
      <c r="AE7" s="7"/>
      <c r="AF7" s="7"/>
      <c r="AG7" s="7"/>
      <c r="AH7" s="7"/>
      <c r="AI7" s="7"/>
      <c r="AJ7" s="7"/>
      <c r="AK7" s="7"/>
      <c r="AL7" s="7"/>
      <c r="AM7" s="7"/>
      <c r="AN7" s="7"/>
    </row>
    <row r="8" spans="1:40" s="2" customFormat="1" ht="19.5" customHeight="1">
      <c r="A8" s="40" t="s">
        <v>19</v>
      </c>
      <c r="B8" s="40"/>
      <c r="C8" s="40"/>
      <c r="D8" s="43">
        <f>D9+D32</f>
        <v>471637</v>
      </c>
      <c r="E8" s="16">
        <f>E9+E32</f>
        <v>60946</v>
      </c>
      <c r="F8" s="16">
        <f>F9+F32</f>
        <v>181157</v>
      </c>
      <c r="G8" s="41">
        <f>F8/D8</f>
        <v>0.3841026043334174</v>
      </c>
      <c r="H8" s="41">
        <f t="shared" si="0"/>
        <v>0.050772604333417404</v>
      </c>
      <c r="I8" s="79"/>
      <c r="J8" s="79"/>
      <c r="K8" s="81"/>
      <c r="L8" s="80"/>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row>
    <row r="9" spans="1:40" s="2" customFormat="1" ht="19.5" customHeight="1">
      <c r="A9" s="40" t="s">
        <v>20</v>
      </c>
      <c r="B9" s="40"/>
      <c r="C9" s="40"/>
      <c r="D9" s="43">
        <f>SUM(D10:D31)</f>
        <v>426137</v>
      </c>
      <c r="E9" s="16">
        <f>SUM(E10:E31)</f>
        <v>60326</v>
      </c>
      <c r="F9" s="16">
        <f>SUM(F10:F31)</f>
        <v>179452</v>
      </c>
      <c r="G9" s="41">
        <f>F9/D9</f>
        <v>0.4211133978039926</v>
      </c>
      <c r="H9" s="41">
        <f t="shared" si="0"/>
        <v>0.08778339780399258</v>
      </c>
      <c r="I9" s="79"/>
      <c r="J9" s="79"/>
      <c r="K9" s="81"/>
      <c r="L9" s="80"/>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row>
    <row r="10" spans="1:12" s="3" customFormat="1" ht="36">
      <c r="A10" s="44">
        <v>1</v>
      </c>
      <c r="B10" s="45" t="s">
        <v>21</v>
      </c>
      <c r="C10" s="45" t="s">
        <v>22</v>
      </c>
      <c r="D10" s="44">
        <v>200000</v>
      </c>
      <c r="E10" s="46">
        <v>27000</v>
      </c>
      <c r="F10" s="46">
        <v>97000</v>
      </c>
      <c r="G10" s="41">
        <f aca="true" t="shared" si="1" ref="G10:G73">F10/D10</f>
        <v>0.485</v>
      </c>
      <c r="H10" s="41">
        <f t="shared" si="0"/>
        <v>0.15166999999999997</v>
      </c>
      <c r="I10" s="83" t="s">
        <v>23</v>
      </c>
      <c r="J10" s="83" t="s">
        <v>24</v>
      </c>
      <c r="K10" s="44" t="s">
        <v>25</v>
      </c>
      <c r="L10" s="46" t="s">
        <v>26</v>
      </c>
    </row>
    <row r="11" spans="1:12" s="3" customFormat="1" ht="149.25" customHeight="1">
      <c r="A11" s="44">
        <v>2</v>
      </c>
      <c r="B11" s="45" t="s">
        <v>27</v>
      </c>
      <c r="C11" s="45" t="s">
        <v>28</v>
      </c>
      <c r="D11" s="44">
        <v>40000</v>
      </c>
      <c r="E11" s="46">
        <v>9000</v>
      </c>
      <c r="F11" s="46">
        <v>19050</v>
      </c>
      <c r="G11" s="41">
        <f t="shared" si="1"/>
        <v>0.47625</v>
      </c>
      <c r="H11" s="41">
        <f t="shared" si="0"/>
        <v>0.14292</v>
      </c>
      <c r="I11" s="83" t="s">
        <v>29</v>
      </c>
      <c r="J11" s="83" t="s">
        <v>24</v>
      </c>
      <c r="K11" s="44" t="s">
        <v>30</v>
      </c>
      <c r="L11" s="46" t="s">
        <v>26</v>
      </c>
    </row>
    <row r="12" spans="1:12" s="3" customFormat="1" ht="24">
      <c r="A12" s="44">
        <v>3</v>
      </c>
      <c r="B12" s="47" t="s">
        <v>31</v>
      </c>
      <c r="C12" s="47" t="s">
        <v>32</v>
      </c>
      <c r="D12" s="46">
        <v>8000</v>
      </c>
      <c r="E12" s="46">
        <v>650</v>
      </c>
      <c r="F12" s="46">
        <v>2660</v>
      </c>
      <c r="G12" s="41">
        <f t="shared" si="1"/>
        <v>0.3325</v>
      </c>
      <c r="H12" s="41">
        <f t="shared" si="0"/>
        <v>-0.0008299999999999974</v>
      </c>
      <c r="I12" s="83" t="s">
        <v>33</v>
      </c>
      <c r="J12" s="83" t="s">
        <v>24</v>
      </c>
      <c r="K12" s="84" t="s">
        <v>34</v>
      </c>
      <c r="L12" s="46"/>
    </row>
    <row r="13" spans="1:12" s="3" customFormat="1" ht="60">
      <c r="A13" s="44">
        <v>4</v>
      </c>
      <c r="B13" s="48" t="s">
        <v>35</v>
      </c>
      <c r="C13" s="48" t="s">
        <v>36</v>
      </c>
      <c r="D13" s="49">
        <v>8000</v>
      </c>
      <c r="E13" s="46">
        <v>2800</v>
      </c>
      <c r="F13" s="46">
        <v>4935</v>
      </c>
      <c r="G13" s="41">
        <f t="shared" si="1"/>
        <v>0.616875</v>
      </c>
      <c r="H13" s="41">
        <f t="shared" si="0"/>
        <v>0.28354499999999994</v>
      </c>
      <c r="I13" s="83" t="s">
        <v>37</v>
      </c>
      <c r="J13" s="83" t="s">
        <v>24</v>
      </c>
      <c r="K13" s="55" t="s">
        <v>34</v>
      </c>
      <c r="L13" s="46" t="s">
        <v>38</v>
      </c>
    </row>
    <row r="14" spans="1:12" s="3" customFormat="1" ht="36">
      <c r="A14" s="44">
        <v>5</v>
      </c>
      <c r="B14" s="45" t="s">
        <v>39</v>
      </c>
      <c r="C14" s="45" t="s">
        <v>40</v>
      </c>
      <c r="D14" s="44">
        <v>5000</v>
      </c>
      <c r="E14" s="46">
        <v>500</v>
      </c>
      <c r="F14" s="46">
        <v>3400</v>
      </c>
      <c r="G14" s="41">
        <f t="shared" si="1"/>
        <v>0.68</v>
      </c>
      <c r="H14" s="41">
        <f t="shared" si="0"/>
        <v>0.34667000000000003</v>
      </c>
      <c r="I14" s="83" t="s">
        <v>41</v>
      </c>
      <c r="J14" s="83" t="s">
        <v>24</v>
      </c>
      <c r="K14" s="44" t="s">
        <v>42</v>
      </c>
      <c r="L14" s="46" t="s">
        <v>26</v>
      </c>
    </row>
    <row r="15" spans="1:12" s="3" customFormat="1" ht="36">
      <c r="A15" s="44">
        <v>6</v>
      </c>
      <c r="B15" s="45" t="s">
        <v>43</v>
      </c>
      <c r="C15" s="45" t="s">
        <v>44</v>
      </c>
      <c r="D15" s="44">
        <v>8000</v>
      </c>
      <c r="E15" s="46">
        <v>600</v>
      </c>
      <c r="F15" s="46">
        <v>7600</v>
      </c>
      <c r="G15" s="41">
        <f t="shared" si="1"/>
        <v>0.95</v>
      </c>
      <c r="H15" s="41">
        <f t="shared" si="0"/>
        <v>0.6166699999999999</v>
      </c>
      <c r="I15" s="83" t="s">
        <v>45</v>
      </c>
      <c r="J15" s="83" t="s">
        <v>24</v>
      </c>
      <c r="K15" s="44" t="s">
        <v>30</v>
      </c>
      <c r="L15" s="46" t="s">
        <v>26</v>
      </c>
    </row>
    <row r="16" spans="1:12" s="3" customFormat="1" ht="89.25" customHeight="1">
      <c r="A16" s="44">
        <v>7</v>
      </c>
      <c r="B16" s="45" t="s">
        <v>46</v>
      </c>
      <c r="C16" s="45" t="s">
        <v>47</v>
      </c>
      <c r="D16" s="44">
        <v>20000</v>
      </c>
      <c r="E16" s="46">
        <v>1652</v>
      </c>
      <c r="F16" s="46">
        <v>2222</v>
      </c>
      <c r="G16" s="41">
        <f t="shared" si="1"/>
        <v>0.1111</v>
      </c>
      <c r="H16" s="41">
        <f t="shared" si="0"/>
        <v>-0.22223</v>
      </c>
      <c r="I16" s="83" t="s">
        <v>48</v>
      </c>
      <c r="J16" s="83" t="s">
        <v>24</v>
      </c>
      <c r="K16" s="44" t="s">
        <v>30</v>
      </c>
      <c r="L16" s="46"/>
    </row>
    <row r="17" spans="1:12" s="3" customFormat="1" ht="48">
      <c r="A17" s="44">
        <v>8</v>
      </c>
      <c r="B17" s="45" t="s">
        <v>49</v>
      </c>
      <c r="C17" s="45" t="s">
        <v>50</v>
      </c>
      <c r="D17" s="44">
        <v>6000</v>
      </c>
      <c r="E17" s="46">
        <v>500</v>
      </c>
      <c r="F17" s="46">
        <v>2050</v>
      </c>
      <c r="G17" s="41">
        <f t="shared" si="1"/>
        <v>0.3416666666666667</v>
      </c>
      <c r="H17" s="41">
        <f t="shared" si="0"/>
        <v>0.008336666666666659</v>
      </c>
      <c r="I17" s="83" t="s">
        <v>51</v>
      </c>
      <c r="J17" s="83" t="s">
        <v>24</v>
      </c>
      <c r="K17" s="44" t="s">
        <v>52</v>
      </c>
      <c r="L17" s="46"/>
    </row>
    <row r="18" spans="1:12" s="3" customFormat="1" ht="72">
      <c r="A18" s="44">
        <v>9</v>
      </c>
      <c r="B18" s="50" t="s">
        <v>53</v>
      </c>
      <c r="C18" s="50" t="s">
        <v>54</v>
      </c>
      <c r="D18" s="49">
        <v>6437</v>
      </c>
      <c r="E18" s="46">
        <v>3550</v>
      </c>
      <c r="F18" s="46">
        <v>5160</v>
      </c>
      <c r="G18" s="41">
        <f t="shared" si="1"/>
        <v>0.8016156594686966</v>
      </c>
      <c r="H18" s="41">
        <f t="shared" si="0"/>
        <v>0.4682856594686966</v>
      </c>
      <c r="I18" s="83" t="s">
        <v>55</v>
      </c>
      <c r="J18" s="83" t="s">
        <v>24</v>
      </c>
      <c r="K18" s="44" t="s">
        <v>52</v>
      </c>
      <c r="L18" s="52"/>
    </row>
    <row r="19" spans="1:12" s="3" customFormat="1" ht="84">
      <c r="A19" s="44">
        <v>10</v>
      </c>
      <c r="B19" s="50" t="s">
        <v>56</v>
      </c>
      <c r="C19" s="50" t="s">
        <v>57</v>
      </c>
      <c r="D19" s="49">
        <v>3000</v>
      </c>
      <c r="E19" s="46">
        <v>250</v>
      </c>
      <c r="F19" s="46">
        <v>2890</v>
      </c>
      <c r="G19" s="41">
        <f t="shared" si="1"/>
        <v>0.9633333333333334</v>
      </c>
      <c r="H19" s="41">
        <f t="shared" si="0"/>
        <v>0.6300033333333334</v>
      </c>
      <c r="I19" s="83" t="s">
        <v>58</v>
      </c>
      <c r="J19" s="83" t="s">
        <v>24</v>
      </c>
      <c r="K19" s="55" t="s">
        <v>42</v>
      </c>
      <c r="L19" s="52" t="s">
        <v>59</v>
      </c>
    </row>
    <row r="20" spans="1:12" s="3" customFormat="1" ht="60">
      <c r="A20" s="44">
        <v>11</v>
      </c>
      <c r="B20" s="50" t="s">
        <v>60</v>
      </c>
      <c r="C20" s="50" t="s">
        <v>61</v>
      </c>
      <c r="D20" s="49">
        <v>6500</v>
      </c>
      <c r="E20" s="46">
        <v>200</v>
      </c>
      <c r="F20" s="46">
        <v>2700</v>
      </c>
      <c r="G20" s="41">
        <f t="shared" si="1"/>
        <v>0.4153846153846154</v>
      </c>
      <c r="H20" s="41">
        <f t="shared" si="0"/>
        <v>0.08205461538461539</v>
      </c>
      <c r="I20" s="83" t="s">
        <v>62</v>
      </c>
      <c r="J20" s="83" t="s">
        <v>24</v>
      </c>
      <c r="K20" s="55" t="s">
        <v>30</v>
      </c>
      <c r="L20" s="52" t="s">
        <v>63</v>
      </c>
    </row>
    <row r="21" spans="1:12" s="3" customFormat="1" ht="24">
      <c r="A21" s="44">
        <v>12</v>
      </c>
      <c r="B21" s="50" t="s">
        <v>64</v>
      </c>
      <c r="C21" s="50" t="s">
        <v>65</v>
      </c>
      <c r="D21" s="49">
        <v>5450</v>
      </c>
      <c r="E21" s="46">
        <v>400</v>
      </c>
      <c r="F21" s="46">
        <v>1800</v>
      </c>
      <c r="G21" s="41">
        <f t="shared" si="1"/>
        <v>0.3302752293577982</v>
      </c>
      <c r="H21" s="41">
        <f t="shared" si="0"/>
        <v>-0.0030547706422018317</v>
      </c>
      <c r="I21" s="83" t="s">
        <v>66</v>
      </c>
      <c r="J21" s="83" t="s">
        <v>24</v>
      </c>
      <c r="K21" s="55" t="s">
        <v>42</v>
      </c>
      <c r="L21" s="46"/>
    </row>
    <row r="22" spans="1:12" s="3" customFormat="1" ht="95.25" customHeight="1">
      <c r="A22" s="44">
        <v>13</v>
      </c>
      <c r="B22" s="50" t="s">
        <v>67</v>
      </c>
      <c r="C22" s="50" t="s">
        <v>68</v>
      </c>
      <c r="D22" s="49">
        <v>2000</v>
      </c>
      <c r="E22" s="46">
        <v>0</v>
      </c>
      <c r="F22" s="46">
        <v>0</v>
      </c>
      <c r="G22" s="41">
        <f t="shared" si="1"/>
        <v>0</v>
      </c>
      <c r="H22" s="41">
        <f t="shared" si="0"/>
        <v>-0.33333</v>
      </c>
      <c r="I22" s="83" t="s">
        <v>69</v>
      </c>
      <c r="J22" s="83" t="s">
        <v>70</v>
      </c>
      <c r="K22" s="55" t="s">
        <v>34</v>
      </c>
      <c r="L22" s="46"/>
    </row>
    <row r="23" spans="1:12" s="3" customFormat="1" ht="90" customHeight="1">
      <c r="A23" s="44">
        <v>14</v>
      </c>
      <c r="B23" s="51" t="s">
        <v>71</v>
      </c>
      <c r="C23" s="51" t="s">
        <v>72</v>
      </c>
      <c r="D23" s="52">
        <v>5000</v>
      </c>
      <c r="E23" s="46">
        <v>400</v>
      </c>
      <c r="F23" s="46">
        <v>1680</v>
      </c>
      <c r="G23" s="41">
        <f t="shared" si="1"/>
        <v>0.336</v>
      </c>
      <c r="H23" s="41">
        <f t="shared" si="0"/>
        <v>0.0026700000000000057</v>
      </c>
      <c r="I23" s="83" t="s">
        <v>73</v>
      </c>
      <c r="J23" s="83" t="s">
        <v>24</v>
      </c>
      <c r="K23" s="52" t="s">
        <v>30</v>
      </c>
      <c r="L23" s="46"/>
    </row>
    <row r="24" spans="1:12" s="3" customFormat="1" ht="123.75">
      <c r="A24" s="44">
        <v>15</v>
      </c>
      <c r="B24" s="45" t="s">
        <v>74</v>
      </c>
      <c r="C24" s="53" t="s">
        <v>75</v>
      </c>
      <c r="D24" s="54">
        <v>29250</v>
      </c>
      <c r="E24" s="46">
        <v>7000</v>
      </c>
      <c r="F24" s="46">
        <v>11520</v>
      </c>
      <c r="G24" s="41">
        <f t="shared" si="1"/>
        <v>0.39384615384615385</v>
      </c>
      <c r="H24" s="41">
        <f t="shared" si="0"/>
        <v>0.06051615384615383</v>
      </c>
      <c r="I24" s="83" t="s">
        <v>76</v>
      </c>
      <c r="J24" s="83" t="s">
        <v>24</v>
      </c>
      <c r="K24" s="44" t="s">
        <v>77</v>
      </c>
      <c r="L24" s="52" t="s">
        <v>26</v>
      </c>
    </row>
    <row r="25" spans="1:12" s="3" customFormat="1" ht="39.75" customHeight="1">
      <c r="A25" s="44">
        <v>16</v>
      </c>
      <c r="B25" s="51" t="s">
        <v>78</v>
      </c>
      <c r="C25" s="51" t="s">
        <v>79</v>
      </c>
      <c r="D25" s="55">
        <v>1200</v>
      </c>
      <c r="E25" s="46">
        <v>150</v>
      </c>
      <c r="F25" s="46">
        <v>500</v>
      </c>
      <c r="G25" s="41">
        <f t="shared" si="1"/>
        <v>0.4166666666666667</v>
      </c>
      <c r="H25" s="41">
        <f t="shared" si="0"/>
        <v>0.08333666666666667</v>
      </c>
      <c r="I25" s="83" t="s">
        <v>80</v>
      </c>
      <c r="J25" s="83" t="s">
        <v>81</v>
      </c>
      <c r="K25" s="55" t="s">
        <v>82</v>
      </c>
      <c r="L25" s="52"/>
    </row>
    <row r="26" spans="1:12" s="3" customFormat="1" ht="87.75" customHeight="1">
      <c r="A26" s="44">
        <v>17</v>
      </c>
      <c r="B26" s="45" t="s">
        <v>83</v>
      </c>
      <c r="C26" s="45" t="s">
        <v>84</v>
      </c>
      <c r="D26" s="44">
        <v>1500</v>
      </c>
      <c r="E26" s="46">
        <v>350</v>
      </c>
      <c r="F26" s="46">
        <v>1020</v>
      </c>
      <c r="G26" s="41">
        <f t="shared" si="1"/>
        <v>0.68</v>
      </c>
      <c r="H26" s="41">
        <f t="shared" si="0"/>
        <v>0.34667000000000003</v>
      </c>
      <c r="I26" s="83" t="s">
        <v>85</v>
      </c>
      <c r="J26" s="83" t="s">
        <v>24</v>
      </c>
      <c r="K26" s="55" t="s">
        <v>82</v>
      </c>
      <c r="L26" s="52"/>
    </row>
    <row r="27" spans="1:12" s="3" customFormat="1" ht="202.5">
      <c r="A27" s="44">
        <v>18</v>
      </c>
      <c r="B27" s="51" t="s">
        <v>86</v>
      </c>
      <c r="C27" s="56" t="s">
        <v>87</v>
      </c>
      <c r="D27" s="57">
        <v>38800</v>
      </c>
      <c r="E27" s="46">
        <v>2800</v>
      </c>
      <c r="F27" s="46">
        <v>4340</v>
      </c>
      <c r="G27" s="41">
        <f t="shared" si="1"/>
        <v>0.11185567010309279</v>
      </c>
      <c r="H27" s="41">
        <f t="shared" si="0"/>
        <v>-0.22147432989690724</v>
      </c>
      <c r="I27" s="83" t="s">
        <v>88</v>
      </c>
      <c r="J27" s="83" t="s">
        <v>24</v>
      </c>
      <c r="K27" s="52" t="s">
        <v>89</v>
      </c>
      <c r="L27" s="52" t="s">
        <v>26</v>
      </c>
    </row>
    <row r="28" spans="1:12" s="3" customFormat="1" ht="60.75" customHeight="1">
      <c r="A28" s="44">
        <v>19</v>
      </c>
      <c r="B28" s="58" t="s">
        <v>90</v>
      </c>
      <c r="C28" s="58" t="s">
        <v>91</v>
      </c>
      <c r="D28" s="52">
        <v>10000</v>
      </c>
      <c r="E28" s="46">
        <v>200</v>
      </c>
      <c r="F28" s="46">
        <v>1200</v>
      </c>
      <c r="G28" s="41">
        <f t="shared" si="1"/>
        <v>0.12</v>
      </c>
      <c r="H28" s="41">
        <f t="shared" si="0"/>
        <v>-0.21333000000000002</v>
      </c>
      <c r="I28" s="83" t="s">
        <v>92</v>
      </c>
      <c r="J28" s="83" t="s">
        <v>24</v>
      </c>
      <c r="K28" s="52" t="s">
        <v>93</v>
      </c>
      <c r="L28" s="58" t="s">
        <v>26</v>
      </c>
    </row>
    <row r="29" spans="1:12" s="3" customFormat="1" ht="78" customHeight="1">
      <c r="A29" s="44">
        <v>20</v>
      </c>
      <c r="B29" s="51" t="s">
        <v>94</v>
      </c>
      <c r="C29" s="51" t="s">
        <v>95</v>
      </c>
      <c r="D29" s="55">
        <v>4500</v>
      </c>
      <c r="E29" s="46">
        <v>124</v>
      </c>
      <c r="F29" s="46">
        <v>528</v>
      </c>
      <c r="G29" s="41">
        <f t="shared" si="1"/>
        <v>0.11733333333333333</v>
      </c>
      <c r="H29" s="41">
        <f t="shared" si="0"/>
        <v>-0.21599666666666667</v>
      </c>
      <c r="I29" s="83" t="s">
        <v>96</v>
      </c>
      <c r="J29" s="83" t="s">
        <v>24</v>
      </c>
      <c r="K29" s="55" t="s">
        <v>97</v>
      </c>
      <c r="L29" s="52"/>
    </row>
    <row r="30" spans="1:12" s="3" customFormat="1" ht="61.5" customHeight="1">
      <c r="A30" s="44">
        <v>21</v>
      </c>
      <c r="B30" s="51" t="s">
        <v>98</v>
      </c>
      <c r="C30" s="51" t="s">
        <v>99</v>
      </c>
      <c r="D30" s="55">
        <v>15000</v>
      </c>
      <c r="E30" s="46">
        <v>2000</v>
      </c>
      <c r="F30" s="46">
        <v>5897</v>
      </c>
      <c r="G30" s="41">
        <f t="shared" si="1"/>
        <v>0.39313333333333333</v>
      </c>
      <c r="H30" s="41">
        <f t="shared" si="0"/>
        <v>0.05980333333333332</v>
      </c>
      <c r="I30" s="83" t="s">
        <v>100</v>
      </c>
      <c r="J30" s="83" t="s">
        <v>24</v>
      </c>
      <c r="K30" s="55" t="s">
        <v>101</v>
      </c>
      <c r="L30" s="52"/>
    </row>
    <row r="31" spans="1:12" s="3" customFormat="1" ht="48" customHeight="1">
      <c r="A31" s="44">
        <v>22</v>
      </c>
      <c r="B31" s="59" t="s">
        <v>102</v>
      </c>
      <c r="C31" s="60" t="s">
        <v>103</v>
      </c>
      <c r="D31" s="57">
        <v>2500</v>
      </c>
      <c r="E31" s="46">
        <v>200</v>
      </c>
      <c r="F31" s="46">
        <v>1300</v>
      </c>
      <c r="G31" s="41">
        <f t="shared" si="1"/>
        <v>0.52</v>
      </c>
      <c r="H31" s="41">
        <f t="shared" si="0"/>
        <v>0.18667</v>
      </c>
      <c r="I31" s="83" t="s">
        <v>104</v>
      </c>
      <c r="J31" s="83" t="s">
        <v>24</v>
      </c>
      <c r="K31" s="57" t="s">
        <v>82</v>
      </c>
      <c r="L31" s="52"/>
    </row>
    <row r="32" spans="1:12" s="3" customFormat="1" ht="20.25" customHeight="1">
      <c r="A32" s="40" t="s">
        <v>105</v>
      </c>
      <c r="B32" s="40"/>
      <c r="C32" s="40"/>
      <c r="D32" s="43">
        <f>SUM(D33:D38)</f>
        <v>45500</v>
      </c>
      <c r="E32" s="44">
        <f>SUM(E33:E38)</f>
        <v>620</v>
      </c>
      <c r="F32" s="16">
        <f>SUM(F33:F38)</f>
        <v>1705</v>
      </c>
      <c r="G32" s="41">
        <f t="shared" si="1"/>
        <v>0.037472527472527474</v>
      </c>
      <c r="H32" s="41">
        <f t="shared" si="0"/>
        <v>-0.2958574725274725</v>
      </c>
      <c r="I32" s="79"/>
      <c r="J32" s="79"/>
      <c r="K32" s="81"/>
      <c r="L32" s="80"/>
    </row>
    <row r="33" spans="1:12" s="3" customFormat="1" ht="24">
      <c r="A33" s="44">
        <v>23</v>
      </c>
      <c r="B33" s="51" t="s">
        <v>106</v>
      </c>
      <c r="C33" s="51" t="s">
        <v>107</v>
      </c>
      <c r="D33" s="52">
        <v>7500</v>
      </c>
      <c r="E33" s="46">
        <v>0</v>
      </c>
      <c r="F33" s="46">
        <v>0</v>
      </c>
      <c r="G33" s="41">
        <f t="shared" si="1"/>
        <v>0</v>
      </c>
      <c r="H33" s="41">
        <f t="shared" si="0"/>
        <v>-0.33333</v>
      </c>
      <c r="I33" s="83" t="s">
        <v>108</v>
      </c>
      <c r="J33" s="83" t="s">
        <v>24</v>
      </c>
      <c r="K33" s="52" t="s">
        <v>34</v>
      </c>
      <c r="L33" s="52" t="s">
        <v>109</v>
      </c>
    </row>
    <row r="34" spans="1:12" s="3" customFormat="1" ht="24">
      <c r="A34" s="44">
        <v>24</v>
      </c>
      <c r="B34" s="51" t="s">
        <v>110</v>
      </c>
      <c r="C34" s="51" t="s">
        <v>111</v>
      </c>
      <c r="D34" s="52">
        <v>30000</v>
      </c>
      <c r="E34" s="46">
        <v>0</v>
      </c>
      <c r="F34" s="46">
        <v>10</v>
      </c>
      <c r="G34" s="41">
        <f t="shared" si="1"/>
        <v>0.0003333333333333333</v>
      </c>
      <c r="H34" s="41">
        <f t="shared" si="0"/>
        <v>-0.33299666666666666</v>
      </c>
      <c r="I34" s="83" t="s">
        <v>112</v>
      </c>
      <c r="J34" s="83" t="s">
        <v>24</v>
      </c>
      <c r="K34" s="52" t="s">
        <v>34</v>
      </c>
      <c r="L34" s="52"/>
    </row>
    <row r="35" spans="1:40" ht="100.5" customHeight="1">
      <c r="A35" s="44">
        <v>25</v>
      </c>
      <c r="B35" s="47" t="s">
        <v>113</v>
      </c>
      <c r="C35" s="47" t="s">
        <v>114</v>
      </c>
      <c r="D35" s="61">
        <v>2000</v>
      </c>
      <c r="E35" s="46">
        <v>150</v>
      </c>
      <c r="F35" s="46">
        <v>660</v>
      </c>
      <c r="G35" s="41">
        <f t="shared" si="1"/>
        <v>0.33</v>
      </c>
      <c r="H35" s="41">
        <f t="shared" si="0"/>
        <v>-0.0033299999999999996</v>
      </c>
      <c r="I35" s="83" t="s">
        <v>115</v>
      </c>
      <c r="J35" s="83" t="s">
        <v>24</v>
      </c>
      <c r="K35" s="55" t="s">
        <v>116</v>
      </c>
      <c r="L35" s="52"/>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ht="36">
      <c r="A36" s="44">
        <v>26</v>
      </c>
      <c r="B36" s="51" t="s">
        <v>117</v>
      </c>
      <c r="C36" s="51" t="s">
        <v>118</v>
      </c>
      <c r="D36" s="55">
        <v>3500</v>
      </c>
      <c r="E36" s="46">
        <v>150</v>
      </c>
      <c r="F36" s="46">
        <v>350</v>
      </c>
      <c r="G36" s="41">
        <f t="shared" si="1"/>
        <v>0.1</v>
      </c>
      <c r="H36" s="41">
        <f t="shared" si="0"/>
        <v>-0.23333</v>
      </c>
      <c r="I36" s="83" t="s">
        <v>119</v>
      </c>
      <c r="J36" s="83" t="s">
        <v>24</v>
      </c>
      <c r="K36" s="44" t="s">
        <v>82</v>
      </c>
      <c r="L36" s="46"/>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96">
      <c r="A37" s="44">
        <v>27</v>
      </c>
      <c r="B37" s="51" t="s">
        <v>120</v>
      </c>
      <c r="C37" s="51" t="s">
        <v>121</v>
      </c>
      <c r="D37" s="55">
        <v>1000</v>
      </c>
      <c r="E37" s="46">
        <v>120</v>
      </c>
      <c r="F37" s="46">
        <v>270</v>
      </c>
      <c r="G37" s="41">
        <f t="shared" si="1"/>
        <v>0.27</v>
      </c>
      <c r="H37" s="41">
        <f t="shared" si="0"/>
        <v>-0.06333</v>
      </c>
      <c r="I37" s="83" t="s">
        <v>122</v>
      </c>
      <c r="J37" s="83" t="s">
        <v>24</v>
      </c>
      <c r="K37" s="55" t="s">
        <v>123</v>
      </c>
      <c r="L37" s="52"/>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ht="118.5" customHeight="1">
      <c r="A38" s="44">
        <v>28</v>
      </c>
      <c r="B38" s="62" t="s">
        <v>124</v>
      </c>
      <c r="C38" s="63" t="s">
        <v>125</v>
      </c>
      <c r="D38" s="64">
        <v>1500</v>
      </c>
      <c r="E38" s="46">
        <v>200</v>
      </c>
      <c r="F38" s="46">
        <v>415</v>
      </c>
      <c r="G38" s="41">
        <f t="shared" si="1"/>
        <v>0.27666666666666667</v>
      </c>
      <c r="H38" s="41">
        <f t="shared" si="0"/>
        <v>-0.05666333333333334</v>
      </c>
      <c r="I38" s="83" t="s">
        <v>126</v>
      </c>
      <c r="J38" s="83" t="s">
        <v>24</v>
      </c>
      <c r="K38" s="64" t="s">
        <v>82</v>
      </c>
      <c r="L38" s="52"/>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12" s="3" customFormat="1" ht="17.25" customHeight="1">
      <c r="A39" s="40" t="s">
        <v>127</v>
      </c>
      <c r="B39" s="40"/>
      <c r="C39" s="40"/>
      <c r="D39" s="43">
        <f>D40+D58</f>
        <v>413385</v>
      </c>
      <c r="E39" s="16">
        <f>E40+E58</f>
        <v>15774</v>
      </c>
      <c r="F39" s="16">
        <f>F40+F58</f>
        <v>60305</v>
      </c>
      <c r="G39" s="41">
        <f t="shared" si="1"/>
        <v>0.14588095842858353</v>
      </c>
      <c r="H39" s="41">
        <f t="shared" si="0"/>
        <v>-0.18744904157141648</v>
      </c>
      <c r="I39" s="79"/>
      <c r="J39" s="79"/>
      <c r="K39" s="81"/>
      <c r="L39" s="80"/>
    </row>
    <row r="40" spans="1:12" s="3" customFormat="1" ht="19.5" customHeight="1">
      <c r="A40" s="40" t="s">
        <v>128</v>
      </c>
      <c r="B40" s="40"/>
      <c r="C40" s="40"/>
      <c r="D40" s="43">
        <f>SUM(D41:D57)</f>
        <v>403385</v>
      </c>
      <c r="E40" s="43">
        <f>SUM(E41:E57)</f>
        <v>14945</v>
      </c>
      <c r="F40" s="16">
        <f>SUM(F41:F57)</f>
        <v>57539</v>
      </c>
      <c r="G40" s="41">
        <f t="shared" si="1"/>
        <v>0.1426404055678818</v>
      </c>
      <c r="H40" s="41">
        <f t="shared" si="0"/>
        <v>-0.19068959443211822</v>
      </c>
      <c r="I40" s="79"/>
      <c r="J40" s="79"/>
      <c r="K40" s="81"/>
      <c r="L40" s="80"/>
    </row>
    <row r="41" spans="1:12" s="3" customFormat="1" ht="181.5" customHeight="1">
      <c r="A41" s="44">
        <v>1</v>
      </c>
      <c r="B41" s="45" t="s">
        <v>129</v>
      </c>
      <c r="C41" s="65" t="s">
        <v>130</v>
      </c>
      <c r="D41" s="44">
        <v>250000</v>
      </c>
      <c r="E41" s="46">
        <v>65</v>
      </c>
      <c r="F41" s="46">
        <v>3565</v>
      </c>
      <c r="G41" s="41">
        <f t="shared" si="1"/>
        <v>0.01426</v>
      </c>
      <c r="H41" s="41">
        <f t="shared" si="0"/>
        <v>-0.31907</v>
      </c>
      <c r="I41" s="83" t="s">
        <v>131</v>
      </c>
      <c r="J41" s="83" t="s">
        <v>24</v>
      </c>
      <c r="K41" s="44" t="s">
        <v>132</v>
      </c>
      <c r="L41" s="46" t="s">
        <v>26</v>
      </c>
    </row>
    <row r="42" spans="1:12" s="3" customFormat="1" ht="94.5" customHeight="1">
      <c r="A42" s="44">
        <v>2</v>
      </c>
      <c r="B42" s="45" t="s">
        <v>133</v>
      </c>
      <c r="C42" s="45" t="s">
        <v>134</v>
      </c>
      <c r="D42" s="44">
        <v>10180</v>
      </c>
      <c r="E42" s="46">
        <v>900</v>
      </c>
      <c r="F42" s="46">
        <v>3450</v>
      </c>
      <c r="G42" s="41">
        <f t="shared" si="1"/>
        <v>0.3388998035363458</v>
      </c>
      <c r="H42" s="41">
        <f t="shared" si="0"/>
        <v>0.005569803536345785</v>
      </c>
      <c r="I42" s="83" t="s">
        <v>135</v>
      </c>
      <c r="J42" s="83" t="s">
        <v>24</v>
      </c>
      <c r="K42" s="44" t="s">
        <v>34</v>
      </c>
      <c r="L42" s="46" t="s">
        <v>59</v>
      </c>
    </row>
    <row r="43" spans="1:12" s="3" customFormat="1" ht="87.75" customHeight="1">
      <c r="A43" s="44">
        <v>3</v>
      </c>
      <c r="B43" s="50" t="s">
        <v>136</v>
      </c>
      <c r="C43" s="50" t="s">
        <v>137</v>
      </c>
      <c r="D43" s="49">
        <v>10000</v>
      </c>
      <c r="E43" s="46">
        <v>1374</v>
      </c>
      <c r="F43" s="46">
        <v>3894</v>
      </c>
      <c r="G43" s="41">
        <f t="shared" si="1"/>
        <v>0.3894</v>
      </c>
      <c r="H43" s="41">
        <f t="shared" si="0"/>
        <v>0.05607000000000001</v>
      </c>
      <c r="I43" s="83" t="s">
        <v>138</v>
      </c>
      <c r="J43" s="83" t="s">
        <v>24</v>
      </c>
      <c r="K43" s="55" t="s">
        <v>52</v>
      </c>
      <c r="L43" s="46"/>
    </row>
    <row r="44" spans="1:12" s="3" customFormat="1" ht="58.5" customHeight="1">
      <c r="A44" s="44">
        <v>4</v>
      </c>
      <c r="B44" s="58" t="s">
        <v>139</v>
      </c>
      <c r="C44" s="58" t="s">
        <v>140</v>
      </c>
      <c r="D44" s="52">
        <v>2500</v>
      </c>
      <c r="E44" s="46">
        <v>450</v>
      </c>
      <c r="F44" s="46">
        <v>890</v>
      </c>
      <c r="G44" s="41">
        <f t="shared" si="1"/>
        <v>0.356</v>
      </c>
      <c r="H44" s="41">
        <f t="shared" si="0"/>
        <v>0.022669999999999968</v>
      </c>
      <c r="I44" s="83" t="s">
        <v>141</v>
      </c>
      <c r="J44" s="83" t="s">
        <v>24</v>
      </c>
      <c r="K44" s="44" t="s">
        <v>142</v>
      </c>
      <c r="L44" s="46"/>
    </row>
    <row r="45" spans="1:12" s="3" customFormat="1" ht="63" customHeight="1">
      <c r="A45" s="44">
        <v>5</v>
      </c>
      <c r="B45" s="58" t="s">
        <v>143</v>
      </c>
      <c r="C45" s="58" t="s">
        <v>144</v>
      </c>
      <c r="D45" s="52">
        <v>1500</v>
      </c>
      <c r="E45" s="46">
        <v>150</v>
      </c>
      <c r="F45" s="46">
        <v>540</v>
      </c>
      <c r="G45" s="41">
        <f t="shared" si="1"/>
        <v>0.36</v>
      </c>
      <c r="H45" s="41">
        <f t="shared" si="0"/>
        <v>0.02666999999999997</v>
      </c>
      <c r="I45" s="83" t="s">
        <v>145</v>
      </c>
      <c r="J45" s="83" t="s">
        <v>24</v>
      </c>
      <c r="K45" s="44" t="s">
        <v>142</v>
      </c>
      <c r="L45" s="46"/>
    </row>
    <row r="46" spans="1:12" s="3" customFormat="1" ht="68.25" customHeight="1">
      <c r="A46" s="44">
        <v>6</v>
      </c>
      <c r="B46" s="48" t="s">
        <v>146</v>
      </c>
      <c r="C46" s="66" t="s">
        <v>147</v>
      </c>
      <c r="D46" s="52">
        <v>3000</v>
      </c>
      <c r="E46" s="46">
        <v>300</v>
      </c>
      <c r="F46" s="46">
        <v>1100</v>
      </c>
      <c r="G46" s="41">
        <f t="shared" si="1"/>
        <v>0.36666666666666664</v>
      </c>
      <c r="H46" s="41">
        <f t="shared" si="0"/>
        <v>0.033336666666666626</v>
      </c>
      <c r="I46" s="83" t="s">
        <v>148</v>
      </c>
      <c r="J46" s="83" t="s">
        <v>24</v>
      </c>
      <c r="K46" s="44" t="s">
        <v>149</v>
      </c>
      <c r="L46" s="46"/>
    </row>
    <row r="47" spans="1:12" s="3" customFormat="1" ht="60">
      <c r="A47" s="44">
        <v>7</v>
      </c>
      <c r="B47" s="58" t="s">
        <v>150</v>
      </c>
      <c r="C47" s="58" t="s">
        <v>151</v>
      </c>
      <c r="D47" s="52">
        <v>2000</v>
      </c>
      <c r="E47" s="46">
        <v>200</v>
      </c>
      <c r="F47" s="46">
        <v>710</v>
      </c>
      <c r="G47" s="41">
        <f t="shared" si="1"/>
        <v>0.355</v>
      </c>
      <c r="H47" s="41">
        <f t="shared" si="0"/>
        <v>0.021669999999999967</v>
      </c>
      <c r="I47" s="83" t="s">
        <v>152</v>
      </c>
      <c r="J47" s="83" t="s">
        <v>24</v>
      </c>
      <c r="K47" s="44" t="s">
        <v>149</v>
      </c>
      <c r="L47" s="46"/>
    </row>
    <row r="48" spans="1:12" s="3" customFormat="1" ht="39.75" customHeight="1">
      <c r="A48" s="44">
        <v>8</v>
      </c>
      <c r="B48" s="45" t="s">
        <v>153</v>
      </c>
      <c r="C48" s="45" t="s">
        <v>154</v>
      </c>
      <c r="D48" s="44">
        <v>8000</v>
      </c>
      <c r="E48" s="46">
        <v>800</v>
      </c>
      <c r="F48" s="46">
        <v>2900</v>
      </c>
      <c r="G48" s="41">
        <f t="shared" si="1"/>
        <v>0.3625</v>
      </c>
      <c r="H48" s="41">
        <f t="shared" si="0"/>
        <v>0.029169999999999974</v>
      </c>
      <c r="I48" s="83" t="s">
        <v>155</v>
      </c>
      <c r="J48" s="83" t="s">
        <v>24</v>
      </c>
      <c r="K48" s="44" t="s">
        <v>142</v>
      </c>
      <c r="L48" s="52"/>
    </row>
    <row r="49" spans="1:12" s="3" customFormat="1" ht="86.25" customHeight="1">
      <c r="A49" s="44">
        <v>9</v>
      </c>
      <c r="B49" s="45" t="s">
        <v>156</v>
      </c>
      <c r="C49" s="45" t="s">
        <v>157</v>
      </c>
      <c r="D49" s="55">
        <v>1205</v>
      </c>
      <c r="E49" s="46">
        <v>126</v>
      </c>
      <c r="F49" s="46">
        <v>225</v>
      </c>
      <c r="G49" s="41">
        <f t="shared" si="1"/>
        <v>0.18672199170124482</v>
      </c>
      <c r="H49" s="41">
        <f t="shared" si="0"/>
        <v>-0.1466080082987552</v>
      </c>
      <c r="I49" s="83" t="s">
        <v>158</v>
      </c>
      <c r="J49" s="83" t="s">
        <v>24</v>
      </c>
      <c r="K49" s="55" t="s">
        <v>52</v>
      </c>
      <c r="L49" s="46"/>
    </row>
    <row r="50" spans="1:12" s="3" customFormat="1" ht="85.5" customHeight="1">
      <c r="A50" s="44">
        <v>10</v>
      </c>
      <c r="B50" s="58" t="s">
        <v>159</v>
      </c>
      <c r="C50" s="58" t="s">
        <v>160</v>
      </c>
      <c r="D50" s="52">
        <v>1500</v>
      </c>
      <c r="E50" s="46">
        <v>150</v>
      </c>
      <c r="F50" s="46">
        <v>540</v>
      </c>
      <c r="G50" s="41">
        <f t="shared" si="1"/>
        <v>0.36</v>
      </c>
      <c r="H50" s="41">
        <f t="shared" si="0"/>
        <v>0.02666999999999997</v>
      </c>
      <c r="I50" s="83" t="s">
        <v>161</v>
      </c>
      <c r="J50" s="83" t="s">
        <v>24</v>
      </c>
      <c r="K50" s="52" t="s">
        <v>162</v>
      </c>
      <c r="L50" s="46"/>
    </row>
    <row r="51" spans="1:40" s="1" customFormat="1" ht="84">
      <c r="A51" s="44">
        <v>11</v>
      </c>
      <c r="B51" s="58" t="s">
        <v>163</v>
      </c>
      <c r="C51" s="67" t="s">
        <v>164</v>
      </c>
      <c r="D51" s="52">
        <v>3000</v>
      </c>
      <c r="E51" s="46">
        <v>500</v>
      </c>
      <c r="F51" s="46">
        <v>1580</v>
      </c>
      <c r="G51" s="41">
        <f t="shared" si="1"/>
        <v>0.5266666666666666</v>
      </c>
      <c r="H51" s="41">
        <f t="shared" si="0"/>
        <v>0.1933366666666666</v>
      </c>
      <c r="I51" s="83" t="s">
        <v>165</v>
      </c>
      <c r="J51" s="83" t="s">
        <v>24</v>
      </c>
      <c r="K51" s="52" t="s">
        <v>166</v>
      </c>
      <c r="L51" s="46"/>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12" s="3" customFormat="1" ht="75" customHeight="1">
      <c r="A52" s="44">
        <v>12</v>
      </c>
      <c r="B52" s="51" t="s">
        <v>167</v>
      </c>
      <c r="C52" s="51" t="s">
        <v>168</v>
      </c>
      <c r="D52" s="52">
        <v>20000</v>
      </c>
      <c r="E52" s="46">
        <v>2000</v>
      </c>
      <c r="F52" s="46">
        <v>7100</v>
      </c>
      <c r="G52" s="41">
        <f t="shared" si="1"/>
        <v>0.355</v>
      </c>
      <c r="H52" s="41">
        <f t="shared" si="0"/>
        <v>0.021669999999999967</v>
      </c>
      <c r="I52" s="83" t="s">
        <v>169</v>
      </c>
      <c r="J52" s="83" t="s">
        <v>24</v>
      </c>
      <c r="K52" s="55" t="s">
        <v>162</v>
      </c>
      <c r="L52" s="46"/>
    </row>
    <row r="53" spans="1:12" s="3" customFormat="1" ht="84">
      <c r="A53" s="44">
        <v>13</v>
      </c>
      <c r="B53" s="51" t="s">
        <v>170</v>
      </c>
      <c r="C53" s="51" t="s">
        <v>171</v>
      </c>
      <c r="D53" s="52">
        <v>45000</v>
      </c>
      <c r="E53" s="46">
        <v>4000</v>
      </c>
      <c r="F53" s="46">
        <v>15500</v>
      </c>
      <c r="G53" s="41">
        <f t="shared" si="1"/>
        <v>0.34444444444444444</v>
      </c>
      <c r="H53" s="41">
        <f t="shared" si="0"/>
        <v>0.011114444444444427</v>
      </c>
      <c r="I53" s="83" t="s">
        <v>172</v>
      </c>
      <c r="J53" s="83" t="s">
        <v>24</v>
      </c>
      <c r="K53" s="55" t="s">
        <v>162</v>
      </c>
      <c r="L53" s="52"/>
    </row>
    <row r="54" spans="1:12" s="3" customFormat="1" ht="84">
      <c r="A54" s="44">
        <v>14</v>
      </c>
      <c r="B54" s="51" t="s">
        <v>173</v>
      </c>
      <c r="C54" s="51" t="s">
        <v>174</v>
      </c>
      <c r="D54" s="52">
        <v>40000</v>
      </c>
      <c r="E54" s="46">
        <v>3400</v>
      </c>
      <c r="F54" s="46">
        <v>13600</v>
      </c>
      <c r="G54" s="41">
        <f t="shared" si="1"/>
        <v>0.34</v>
      </c>
      <c r="H54" s="41">
        <f t="shared" si="0"/>
        <v>0.006670000000000009</v>
      </c>
      <c r="I54" s="83" t="s">
        <v>175</v>
      </c>
      <c r="J54" s="83" t="s">
        <v>24</v>
      </c>
      <c r="K54" s="55" t="s">
        <v>162</v>
      </c>
      <c r="L54" s="52"/>
    </row>
    <row r="55" spans="1:12" s="3" customFormat="1" ht="72">
      <c r="A55" s="44">
        <v>15</v>
      </c>
      <c r="B55" s="68" t="s">
        <v>176</v>
      </c>
      <c r="C55" s="68" t="s">
        <v>177</v>
      </c>
      <c r="D55" s="44">
        <v>2000</v>
      </c>
      <c r="E55" s="46">
        <v>180</v>
      </c>
      <c r="F55" s="46">
        <v>685</v>
      </c>
      <c r="G55" s="41">
        <f t="shared" si="1"/>
        <v>0.3425</v>
      </c>
      <c r="H55" s="41">
        <f t="shared" si="0"/>
        <v>0.009170000000000011</v>
      </c>
      <c r="I55" s="83" t="s">
        <v>178</v>
      </c>
      <c r="J55" s="83" t="s">
        <v>24</v>
      </c>
      <c r="K55" s="44" t="s">
        <v>142</v>
      </c>
      <c r="L55" s="52"/>
    </row>
    <row r="56" spans="1:12" s="3" customFormat="1" ht="47.25" customHeight="1">
      <c r="A56" s="44">
        <v>16</v>
      </c>
      <c r="B56" s="45" t="s">
        <v>179</v>
      </c>
      <c r="C56" s="69" t="s">
        <v>180</v>
      </c>
      <c r="D56" s="44">
        <v>2000</v>
      </c>
      <c r="E56" s="46">
        <v>200</v>
      </c>
      <c r="F56" s="46">
        <v>720</v>
      </c>
      <c r="G56" s="41">
        <f t="shared" si="1"/>
        <v>0.36</v>
      </c>
      <c r="H56" s="41">
        <f t="shared" si="0"/>
        <v>0.02666999999999997</v>
      </c>
      <c r="I56" s="83" t="s">
        <v>181</v>
      </c>
      <c r="J56" s="83" t="s">
        <v>24</v>
      </c>
      <c r="K56" s="44" t="s">
        <v>142</v>
      </c>
      <c r="L56" s="52"/>
    </row>
    <row r="57" spans="1:12" s="3" customFormat="1" ht="84">
      <c r="A57" s="44">
        <v>17</v>
      </c>
      <c r="B57" s="58" t="s">
        <v>182</v>
      </c>
      <c r="C57" s="67" t="s">
        <v>183</v>
      </c>
      <c r="D57" s="52">
        <v>1500</v>
      </c>
      <c r="E57" s="46">
        <v>150</v>
      </c>
      <c r="F57" s="46">
        <v>540</v>
      </c>
      <c r="G57" s="41">
        <f t="shared" si="1"/>
        <v>0.36</v>
      </c>
      <c r="H57" s="41">
        <f t="shared" si="0"/>
        <v>0.02666999999999997</v>
      </c>
      <c r="I57" s="83" t="s">
        <v>184</v>
      </c>
      <c r="J57" s="83" t="s">
        <v>24</v>
      </c>
      <c r="K57" s="55" t="s">
        <v>142</v>
      </c>
      <c r="L57" s="52"/>
    </row>
    <row r="58" spans="1:12" s="3" customFormat="1" ht="21" customHeight="1">
      <c r="A58" s="40" t="s">
        <v>185</v>
      </c>
      <c r="B58" s="40"/>
      <c r="C58" s="40"/>
      <c r="D58" s="43">
        <f>SUM(D59:D62)</f>
        <v>10000</v>
      </c>
      <c r="E58" s="16">
        <f>SUM(E59:E62)</f>
        <v>829</v>
      </c>
      <c r="F58" s="16">
        <f>SUM(F59:F62)</f>
        <v>2766</v>
      </c>
      <c r="G58" s="41">
        <f t="shared" si="1"/>
        <v>0.2766</v>
      </c>
      <c r="H58" s="41">
        <f t="shared" si="0"/>
        <v>-0.05673</v>
      </c>
      <c r="I58" s="79"/>
      <c r="J58" s="79"/>
      <c r="K58" s="81"/>
      <c r="L58" s="80"/>
    </row>
    <row r="59" spans="1:12" s="3" customFormat="1" ht="105.75" customHeight="1">
      <c r="A59" s="44">
        <v>18</v>
      </c>
      <c r="B59" s="51" t="s">
        <v>186</v>
      </c>
      <c r="C59" s="48" t="s">
        <v>187</v>
      </c>
      <c r="D59" s="46">
        <v>1000</v>
      </c>
      <c r="E59" s="46">
        <v>9</v>
      </c>
      <c r="F59" s="46">
        <v>46</v>
      </c>
      <c r="G59" s="41">
        <f t="shared" si="1"/>
        <v>0.046</v>
      </c>
      <c r="H59" s="41">
        <f t="shared" si="0"/>
        <v>-0.28733000000000003</v>
      </c>
      <c r="I59" s="83" t="s">
        <v>188</v>
      </c>
      <c r="J59" s="83" t="s">
        <v>24</v>
      </c>
      <c r="K59" s="55" t="s">
        <v>52</v>
      </c>
      <c r="L59" s="52" t="s">
        <v>189</v>
      </c>
    </row>
    <row r="60" spans="1:12" s="3" customFormat="1" ht="63" customHeight="1">
      <c r="A60" s="44">
        <v>19</v>
      </c>
      <c r="B60" s="59" t="s">
        <v>190</v>
      </c>
      <c r="C60" s="70" t="s">
        <v>191</v>
      </c>
      <c r="D60" s="71">
        <v>2000</v>
      </c>
      <c r="E60" s="46">
        <v>200</v>
      </c>
      <c r="F60" s="46">
        <v>710</v>
      </c>
      <c r="G60" s="41">
        <f t="shared" si="1"/>
        <v>0.355</v>
      </c>
      <c r="H60" s="41">
        <f t="shared" si="0"/>
        <v>0.021669999999999967</v>
      </c>
      <c r="I60" s="83" t="s">
        <v>192</v>
      </c>
      <c r="J60" s="83" t="s">
        <v>24</v>
      </c>
      <c r="K60" s="55" t="s">
        <v>142</v>
      </c>
      <c r="L60" s="52"/>
    </row>
    <row r="61" spans="1:12" s="3" customFormat="1" ht="96">
      <c r="A61" s="44">
        <v>20</v>
      </c>
      <c r="B61" s="59" t="s">
        <v>193</v>
      </c>
      <c r="C61" s="70" t="s">
        <v>194</v>
      </c>
      <c r="D61" s="71">
        <v>5000</v>
      </c>
      <c r="E61" s="46">
        <v>420</v>
      </c>
      <c r="F61" s="46">
        <v>1290</v>
      </c>
      <c r="G61" s="41">
        <f t="shared" si="1"/>
        <v>0.258</v>
      </c>
      <c r="H61" s="41">
        <f t="shared" si="0"/>
        <v>-0.07533000000000001</v>
      </c>
      <c r="I61" s="83" t="s">
        <v>195</v>
      </c>
      <c r="J61" s="83" t="s">
        <v>24</v>
      </c>
      <c r="K61" s="55" t="s">
        <v>162</v>
      </c>
      <c r="L61" s="52"/>
    </row>
    <row r="62" spans="1:12" s="3" customFormat="1" ht="24">
      <c r="A62" s="44">
        <v>21</v>
      </c>
      <c r="B62" s="48" t="s">
        <v>196</v>
      </c>
      <c r="C62" s="72" t="s">
        <v>197</v>
      </c>
      <c r="D62" s="73">
        <v>2000</v>
      </c>
      <c r="E62" s="46">
        <v>200</v>
      </c>
      <c r="F62" s="46">
        <v>720</v>
      </c>
      <c r="G62" s="41">
        <f t="shared" si="1"/>
        <v>0.36</v>
      </c>
      <c r="H62" s="41">
        <f t="shared" si="0"/>
        <v>0.02666999999999997</v>
      </c>
      <c r="I62" s="83" t="s">
        <v>198</v>
      </c>
      <c r="J62" s="83" t="s">
        <v>24</v>
      </c>
      <c r="K62" s="44" t="s">
        <v>82</v>
      </c>
      <c r="L62" s="52"/>
    </row>
    <row r="63" spans="1:12" s="3" customFormat="1" ht="18" customHeight="1">
      <c r="A63" s="40" t="s">
        <v>199</v>
      </c>
      <c r="B63" s="40"/>
      <c r="C63" s="40"/>
      <c r="D63" s="43">
        <v>180800</v>
      </c>
      <c r="E63" s="16">
        <f>E64+E83</f>
        <v>25157</v>
      </c>
      <c r="F63" s="16">
        <f>F64+F83</f>
        <v>60354</v>
      </c>
      <c r="G63" s="41">
        <f t="shared" si="1"/>
        <v>0.3338163716814159</v>
      </c>
      <c r="H63" s="41">
        <f t="shared" si="0"/>
        <v>0.00048637168141590914</v>
      </c>
      <c r="I63" s="79"/>
      <c r="J63" s="79"/>
      <c r="K63" s="81"/>
      <c r="L63" s="80"/>
    </row>
    <row r="64" spans="1:12" s="3" customFormat="1" ht="19.5" customHeight="1">
      <c r="A64" s="40" t="s">
        <v>200</v>
      </c>
      <c r="B64" s="40"/>
      <c r="C64" s="40"/>
      <c r="D64" s="43">
        <v>175300</v>
      </c>
      <c r="E64" s="16">
        <f>SUM(E65:E82)</f>
        <v>24523</v>
      </c>
      <c r="F64" s="16">
        <f>SUM(F65:F82)</f>
        <v>58740</v>
      </c>
      <c r="G64" s="41">
        <f t="shared" si="1"/>
        <v>0.33508271534512263</v>
      </c>
      <c r="H64" s="41">
        <f t="shared" si="0"/>
        <v>0.001752715345122613</v>
      </c>
      <c r="I64" s="79"/>
      <c r="J64" s="79"/>
      <c r="K64" s="81"/>
      <c r="L64" s="80"/>
    </row>
    <row r="65" spans="1:12" s="3" customFormat="1" ht="117" customHeight="1">
      <c r="A65" s="44">
        <v>1</v>
      </c>
      <c r="B65" s="45" t="s">
        <v>27</v>
      </c>
      <c r="C65" s="45" t="s">
        <v>28</v>
      </c>
      <c r="D65" s="44">
        <v>40000</v>
      </c>
      <c r="E65" s="46">
        <v>9000</v>
      </c>
      <c r="F65" s="46">
        <v>19050</v>
      </c>
      <c r="G65" s="41">
        <f t="shared" si="1"/>
        <v>0.47625</v>
      </c>
      <c r="H65" s="41">
        <f t="shared" si="0"/>
        <v>0.14292</v>
      </c>
      <c r="I65" s="83" t="s">
        <v>29</v>
      </c>
      <c r="J65" s="83" t="s">
        <v>24</v>
      </c>
      <c r="K65" s="44" t="s">
        <v>30</v>
      </c>
      <c r="L65" s="46" t="s">
        <v>26</v>
      </c>
    </row>
    <row r="66" spans="1:12" s="3" customFormat="1" ht="87" customHeight="1">
      <c r="A66" s="44">
        <v>2</v>
      </c>
      <c r="B66" s="45" t="s">
        <v>46</v>
      </c>
      <c r="C66" s="45" t="s">
        <v>47</v>
      </c>
      <c r="D66" s="44">
        <v>20000</v>
      </c>
      <c r="E66" s="46">
        <v>1652</v>
      </c>
      <c r="F66" s="46">
        <v>2222</v>
      </c>
      <c r="G66" s="41">
        <f t="shared" si="1"/>
        <v>0.1111</v>
      </c>
      <c r="H66" s="41">
        <f t="shared" si="0"/>
        <v>-0.22223</v>
      </c>
      <c r="I66" s="83" t="s">
        <v>48</v>
      </c>
      <c r="J66" s="83" t="s">
        <v>24</v>
      </c>
      <c r="K66" s="44" t="s">
        <v>30</v>
      </c>
      <c r="L66" s="46"/>
    </row>
    <row r="67" spans="1:12" s="3" customFormat="1" ht="87" customHeight="1">
      <c r="A67" s="44">
        <v>3</v>
      </c>
      <c r="B67" s="51" t="s">
        <v>71</v>
      </c>
      <c r="C67" s="51" t="s">
        <v>72</v>
      </c>
      <c r="D67" s="52">
        <v>5000</v>
      </c>
      <c r="E67" s="46">
        <v>400</v>
      </c>
      <c r="F67" s="46">
        <v>1680</v>
      </c>
      <c r="G67" s="41">
        <f t="shared" si="1"/>
        <v>0.336</v>
      </c>
      <c r="H67" s="41">
        <f t="shared" si="0"/>
        <v>0.0026700000000000057</v>
      </c>
      <c r="I67" s="83" t="s">
        <v>73</v>
      </c>
      <c r="J67" s="83" t="s">
        <v>24</v>
      </c>
      <c r="K67" s="52" t="s">
        <v>30</v>
      </c>
      <c r="L67" s="46"/>
    </row>
    <row r="68" spans="1:12" s="3" customFormat="1" ht="92.25" customHeight="1">
      <c r="A68" s="44">
        <v>4</v>
      </c>
      <c r="B68" s="58" t="s">
        <v>201</v>
      </c>
      <c r="C68" s="58" t="s">
        <v>202</v>
      </c>
      <c r="D68" s="52">
        <v>8000</v>
      </c>
      <c r="E68" s="46">
        <v>1951</v>
      </c>
      <c r="F68" s="46">
        <v>3512</v>
      </c>
      <c r="G68" s="41">
        <f t="shared" si="1"/>
        <v>0.439</v>
      </c>
      <c r="H68" s="41">
        <f t="shared" si="0"/>
        <v>0.10566999999999999</v>
      </c>
      <c r="I68" s="83" t="s">
        <v>203</v>
      </c>
      <c r="J68" s="83" t="s">
        <v>24</v>
      </c>
      <c r="K68" s="44" t="s">
        <v>97</v>
      </c>
      <c r="L68" s="46" t="s">
        <v>59</v>
      </c>
    </row>
    <row r="69" spans="1:12" s="3" customFormat="1" ht="42.75" customHeight="1">
      <c r="A69" s="44">
        <v>5</v>
      </c>
      <c r="B69" s="58" t="s">
        <v>204</v>
      </c>
      <c r="C69" s="58" t="s">
        <v>205</v>
      </c>
      <c r="D69" s="52">
        <v>2500</v>
      </c>
      <c r="E69" s="46">
        <v>285</v>
      </c>
      <c r="F69" s="46">
        <v>928</v>
      </c>
      <c r="G69" s="41">
        <f t="shared" si="1"/>
        <v>0.3712</v>
      </c>
      <c r="H69" s="41">
        <f t="shared" si="0"/>
        <v>0.03786999999999996</v>
      </c>
      <c r="I69" s="83" t="s">
        <v>206</v>
      </c>
      <c r="J69" s="83" t="s">
        <v>24</v>
      </c>
      <c r="K69" s="46" t="s">
        <v>207</v>
      </c>
      <c r="L69" s="46"/>
    </row>
    <row r="70" spans="1:12" s="3" customFormat="1" ht="183" customHeight="1">
      <c r="A70" s="44">
        <v>6</v>
      </c>
      <c r="B70" s="51" t="s">
        <v>86</v>
      </c>
      <c r="C70" s="56" t="s">
        <v>208</v>
      </c>
      <c r="D70" s="57">
        <v>38800</v>
      </c>
      <c r="E70" s="46">
        <v>2800</v>
      </c>
      <c r="F70" s="46">
        <v>4340</v>
      </c>
      <c r="G70" s="41">
        <f t="shared" si="1"/>
        <v>0.11185567010309279</v>
      </c>
      <c r="H70" s="41">
        <f aca="true" t="shared" si="2" ref="H70:H133">G70-0.33333</f>
        <v>-0.22147432989690724</v>
      </c>
      <c r="I70" s="83" t="s">
        <v>88</v>
      </c>
      <c r="J70" s="83" t="s">
        <v>24</v>
      </c>
      <c r="K70" s="52" t="s">
        <v>89</v>
      </c>
      <c r="L70" s="52" t="s">
        <v>26</v>
      </c>
    </row>
    <row r="71" spans="1:12" s="3" customFormat="1" ht="70.5" customHeight="1">
      <c r="A71" s="44">
        <v>7</v>
      </c>
      <c r="B71" s="58" t="s">
        <v>209</v>
      </c>
      <c r="C71" s="58" t="s">
        <v>210</v>
      </c>
      <c r="D71" s="52">
        <v>10000</v>
      </c>
      <c r="E71" s="46">
        <v>960</v>
      </c>
      <c r="F71" s="46">
        <v>4622</v>
      </c>
      <c r="G71" s="41">
        <f t="shared" si="1"/>
        <v>0.4622</v>
      </c>
      <c r="H71" s="41">
        <f t="shared" si="2"/>
        <v>0.12886999999999998</v>
      </c>
      <c r="I71" s="83" t="s">
        <v>211</v>
      </c>
      <c r="J71" s="83" t="s">
        <v>24</v>
      </c>
      <c r="K71" s="55" t="s">
        <v>97</v>
      </c>
      <c r="L71" s="46"/>
    </row>
    <row r="72" spans="1:12" s="3" customFormat="1" ht="80.25" customHeight="1">
      <c r="A72" s="44">
        <v>8</v>
      </c>
      <c r="B72" s="51" t="s">
        <v>94</v>
      </c>
      <c r="C72" s="51" t="s">
        <v>95</v>
      </c>
      <c r="D72" s="55">
        <v>4500</v>
      </c>
      <c r="E72" s="46">
        <v>124</v>
      </c>
      <c r="F72" s="46">
        <v>528</v>
      </c>
      <c r="G72" s="41">
        <f t="shared" si="1"/>
        <v>0.11733333333333333</v>
      </c>
      <c r="H72" s="41">
        <f t="shared" si="2"/>
        <v>-0.21599666666666667</v>
      </c>
      <c r="I72" s="83" t="s">
        <v>96</v>
      </c>
      <c r="J72" s="83" t="s">
        <v>24</v>
      </c>
      <c r="K72" s="55" t="s">
        <v>97</v>
      </c>
      <c r="L72" s="52"/>
    </row>
    <row r="73" spans="1:12" s="3" customFormat="1" ht="84">
      <c r="A73" s="44">
        <v>9</v>
      </c>
      <c r="B73" s="48" t="s">
        <v>212</v>
      </c>
      <c r="C73" s="48" t="s">
        <v>213</v>
      </c>
      <c r="D73" s="46">
        <v>1000</v>
      </c>
      <c r="E73" s="46">
        <v>0</v>
      </c>
      <c r="F73" s="46">
        <v>1000</v>
      </c>
      <c r="G73" s="41">
        <f t="shared" si="1"/>
        <v>1</v>
      </c>
      <c r="H73" s="41">
        <f t="shared" si="2"/>
        <v>0.66667</v>
      </c>
      <c r="I73" s="83" t="s">
        <v>214</v>
      </c>
      <c r="J73" s="83" t="s">
        <v>24</v>
      </c>
      <c r="K73" s="46" t="s">
        <v>215</v>
      </c>
      <c r="L73" s="52"/>
    </row>
    <row r="74" spans="1:12" s="3" customFormat="1" ht="48">
      <c r="A74" s="44">
        <v>10</v>
      </c>
      <c r="B74" s="45" t="s">
        <v>216</v>
      </c>
      <c r="C74" s="45" t="s">
        <v>217</v>
      </c>
      <c r="D74" s="57">
        <v>13000</v>
      </c>
      <c r="E74" s="46">
        <v>1856</v>
      </c>
      <c r="F74" s="46">
        <v>5957</v>
      </c>
      <c r="G74" s="41">
        <f aca="true" t="shared" si="3" ref="G74:G81">F74/D74</f>
        <v>0.4582307692307692</v>
      </c>
      <c r="H74" s="41">
        <f t="shared" si="2"/>
        <v>0.1249007692307692</v>
      </c>
      <c r="I74" s="83" t="s">
        <v>218</v>
      </c>
      <c r="J74" s="83" t="s">
        <v>24</v>
      </c>
      <c r="K74" s="57" t="s">
        <v>97</v>
      </c>
      <c r="L74" s="52"/>
    </row>
    <row r="75" spans="1:12" s="3" customFormat="1" ht="143.25" customHeight="1">
      <c r="A75" s="44">
        <v>11</v>
      </c>
      <c r="B75" s="45" t="s">
        <v>219</v>
      </c>
      <c r="C75" s="45" t="s">
        <v>220</v>
      </c>
      <c r="D75" s="52">
        <v>13000</v>
      </c>
      <c r="E75" s="46">
        <v>1922</v>
      </c>
      <c r="F75" s="46">
        <v>5630</v>
      </c>
      <c r="G75" s="41">
        <f t="shared" si="3"/>
        <v>0.4330769230769231</v>
      </c>
      <c r="H75" s="41">
        <f t="shared" si="2"/>
        <v>0.09974692307692307</v>
      </c>
      <c r="I75" s="83" t="s">
        <v>221</v>
      </c>
      <c r="J75" s="83" t="s">
        <v>24</v>
      </c>
      <c r="K75" s="44" t="s">
        <v>207</v>
      </c>
      <c r="L75" s="52"/>
    </row>
    <row r="76" spans="1:12" s="3" customFormat="1" ht="98.25" customHeight="1">
      <c r="A76" s="44">
        <v>12</v>
      </c>
      <c r="B76" s="72" t="s">
        <v>222</v>
      </c>
      <c r="C76" s="72" t="s">
        <v>223</v>
      </c>
      <c r="D76" s="73">
        <v>3000</v>
      </c>
      <c r="E76" s="46">
        <v>387</v>
      </c>
      <c r="F76" s="46">
        <v>1195</v>
      </c>
      <c r="G76" s="41">
        <f t="shared" si="3"/>
        <v>0.3983333333333333</v>
      </c>
      <c r="H76" s="41">
        <f t="shared" si="2"/>
        <v>0.0650033333333333</v>
      </c>
      <c r="I76" s="83" t="s">
        <v>224</v>
      </c>
      <c r="J76" s="83" t="s">
        <v>24</v>
      </c>
      <c r="K76" s="44" t="s">
        <v>207</v>
      </c>
      <c r="L76" s="52"/>
    </row>
    <row r="77" spans="1:12" s="3" customFormat="1" ht="48">
      <c r="A77" s="44">
        <v>13</v>
      </c>
      <c r="B77" s="58" t="s">
        <v>225</v>
      </c>
      <c r="C77" s="58" t="s">
        <v>226</v>
      </c>
      <c r="D77" s="52">
        <v>3000</v>
      </c>
      <c r="E77" s="46">
        <v>1165</v>
      </c>
      <c r="F77" s="46">
        <v>2109</v>
      </c>
      <c r="G77" s="41">
        <f t="shared" si="3"/>
        <v>0.703</v>
      </c>
      <c r="H77" s="41">
        <f t="shared" si="2"/>
        <v>0.36966999999999994</v>
      </c>
      <c r="I77" s="83" t="s">
        <v>227</v>
      </c>
      <c r="J77" s="83" t="s">
        <v>24</v>
      </c>
      <c r="K77" s="44" t="s">
        <v>207</v>
      </c>
      <c r="L77" s="52"/>
    </row>
    <row r="78" spans="1:12" s="3" customFormat="1" ht="36">
      <c r="A78" s="44">
        <v>14</v>
      </c>
      <c r="B78" s="58" t="s">
        <v>228</v>
      </c>
      <c r="C78" s="58" t="s">
        <v>229</v>
      </c>
      <c r="D78" s="52">
        <v>2000</v>
      </c>
      <c r="E78" s="46">
        <v>687</v>
      </c>
      <c r="F78" s="46">
        <v>1226</v>
      </c>
      <c r="G78" s="41">
        <f t="shared" si="3"/>
        <v>0.613</v>
      </c>
      <c r="H78" s="41">
        <f t="shared" si="2"/>
        <v>0.27967</v>
      </c>
      <c r="I78" s="83" t="s">
        <v>230</v>
      </c>
      <c r="J78" s="83" t="s">
        <v>24</v>
      </c>
      <c r="K78" s="44" t="s">
        <v>207</v>
      </c>
      <c r="L78" s="46"/>
    </row>
    <row r="79" spans="1:12" s="3" customFormat="1" ht="36">
      <c r="A79" s="44">
        <v>15</v>
      </c>
      <c r="B79" s="51" t="s">
        <v>231</v>
      </c>
      <c r="C79" s="51" t="s">
        <v>232</v>
      </c>
      <c r="D79" s="52">
        <v>2500</v>
      </c>
      <c r="E79" s="46">
        <v>169</v>
      </c>
      <c r="F79" s="46">
        <v>969</v>
      </c>
      <c r="G79" s="41">
        <f t="shared" si="3"/>
        <v>0.3876</v>
      </c>
      <c r="H79" s="41">
        <f t="shared" si="2"/>
        <v>0.054269999999999985</v>
      </c>
      <c r="I79" s="83" t="s">
        <v>233</v>
      </c>
      <c r="J79" s="83" t="s">
        <v>24</v>
      </c>
      <c r="K79" s="52" t="s">
        <v>234</v>
      </c>
      <c r="L79" s="46"/>
    </row>
    <row r="80" spans="1:12" s="3" customFormat="1" ht="120">
      <c r="A80" s="44">
        <v>16</v>
      </c>
      <c r="B80" s="58" t="s">
        <v>235</v>
      </c>
      <c r="C80" s="58" t="s">
        <v>236</v>
      </c>
      <c r="D80" s="52">
        <v>4000</v>
      </c>
      <c r="E80" s="46">
        <v>487</v>
      </c>
      <c r="F80" s="46">
        <v>1553</v>
      </c>
      <c r="G80" s="41">
        <f t="shared" si="3"/>
        <v>0.38825</v>
      </c>
      <c r="H80" s="41">
        <f t="shared" si="2"/>
        <v>0.05491999999999997</v>
      </c>
      <c r="I80" s="83" t="s">
        <v>237</v>
      </c>
      <c r="J80" s="83" t="s">
        <v>24</v>
      </c>
      <c r="K80" s="44" t="s">
        <v>238</v>
      </c>
      <c r="L80" s="46"/>
    </row>
    <row r="81" spans="1:12" s="3" customFormat="1" ht="48">
      <c r="A81" s="44">
        <v>17</v>
      </c>
      <c r="B81" s="58" t="s">
        <v>239</v>
      </c>
      <c r="C81" s="58" t="s">
        <v>240</v>
      </c>
      <c r="D81" s="52">
        <v>2500</v>
      </c>
      <c r="E81" s="46">
        <v>250</v>
      </c>
      <c r="F81" s="46">
        <v>1000</v>
      </c>
      <c r="G81" s="41">
        <f t="shared" si="3"/>
        <v>0.4</v>
      </c>
      <c r="H81" s="41">
        <f t="shared" si="2"/>
        <v>0.06667000000000001</v>
      </c>
      <c r="I81" s="83" t="s">
        <v>241</v>
      </c>
      <c r="J81" s="83" t="s">
        <v>24</v>
      </c>
      <c r="K81" s="52" t="s">
        <v>215</v>
      </c>
      <c r="L81" s="46"/>
    </row>
    <row r="82" spans="1:12" s="4" customFormat="1" ht="60">
      <c r="A82" s="44">
        <v>18</v>
      </c>
      <c r="B82" s="48" t="s">
        <v>242</v>
      </c>
      <c r="C82" s="58" t="s">
        <v>243</v>
      </c>
      <c r="D82" s="52">
        <v>2500</v>
      </c>
      <c r="E82" s="46">
        <v>428</v>
      </c>
      <c r="F82" s="46">
        <v>1219</v>
      </c>
      <c r="G82" s="41">
        <f aca="true" t="shared" si="4" ref="G82:G140">F82/D82</f>
        <v>0.4876</v>
      </c>
      <c r="H82" s="41">
        <f t="shared" si="2"/>
        <v>0.15426999999999996</v>
      </c>
      <c r="I82" s="83" t="s">
        <v>244</v>
      </c>
      <c r="J82" s="83" t="s">
        <v>24</v>
      </c>
      <c r="K82" s="52" t="s">
        <v>97</v>
      </c>
      <c r="L82" s="52"/>
    </row>
    <row r="83" spans="1:12" s="4" customFormat="1" ht="20.25" customHeight="1">
      <c r="A83" s="40" t="s">
        <v>245</v>
      </c>
      <c r="B83" s="40"/>
      <c r="C83" s="40"/>
      <c r="D83" s="43">
        <f>SUM(D84:D86)</f>
        <v>5500</v>
      </c>
      <c r="E83" s="16">
        <f>SUM(E84:E86)</f>
        <v>634</v>
      </c>
      <c r="F83" s="16">
        <f>SUM(F84:F86)</f>
        <v>1614</v>
      </c>
      <c r="G83" s="41">
        <f t="shared" si="4"/>
        <v>0.29345454545454547</v>
      </c>
      <c r="H83" s="41">
        <f t="shared" si="2"/>
        <v>-0.03987545454545455</v>
      </c>
      <c r="I83" s="79"/>
      <c r="J83" s="79"/>
      <c r="K83" s="81"/>
      <c r="L83" s="80"/>
    </row>
    <row r="84" spans="1:12" s="4" customFormat="1" ht="108">
      <c r="A84" s="44">
        <v>19</v>
      </c>
      <c r="B84" s="51" t="s">
        <v>246</v>
      </c>
      <c r="C84" s="51" t="s">
        <v>247</v>
      </c>
      <c r="D84" s="57">
        <v>3000</v>
      </c>
      <c r="E84" s="46">
        <v>185</v>
      </c>
      <c r="F84" s="46">
        <v>481</v>
      </c>
      <c r="G84" s="41">
        <f t="shared" si="4"/>
        <v>0.16033333333333333</v>
      </c>
      <c r="H84" s="41">
        <f t="shared" si="2"/>
        <v>-0.1729966666666667</v>
      </c>
      <c r="I84" s="83" t="s">
        <v>248</v>
      </c>
      <c r="J84" s="83" t="s">
        <v>24</v>
      </c>
      <c r="K84" s="52" t="s">
        <v>207</v>
      </c>
      <c r="L84" s="52"/>
    </row>
    <row r="85" spans="1:12" s="4" customFormat="1" ht="42.75" customHeight="1">
      <c r="A85" s="44">
        <v>20</v>
      </c>
      <c r="B85" s="72" t="s">
        <v>249</v>
      </c>
      <c r="C85" s="72" t="s">
        <v>250</v>
      </c>
      <c r="D85" s="73">
        <v>1500</v>
      </c>
      <c r="E85" s="46">
        <v>364</v>
      </c>
      <c r="F85" s="46">
        <v>789</v>
      </c>
      <c r="G85" s="41">
        <f t="shared" si="4"/>
        <v>0.526</v>
      </c>
      <c r="H85" s="41">
        <f t="shared" si="2"/>
        <v>0.19267</v>
      </c>
      <c r="I85" s="83" t="s">
        <v>251</v>
      </c>
      <c r="J85" s="83" t="s">
        <v>24</v>
      </c>
      <c r="K85" s="73" t="s">
        <v>207</v>
      </c>
      <c r="L85" s="52"/>
    </row>
    <row r="86" spans="1:12" s="4" customFormat="1" ht="116.25" customHeight="1">
      <c r="A86" s="44">
        <v>21</v>
      </c>
      <c r="B86" s="72" t="s">
        <v>252</v>
      </c>
      <c r="C86" s="85" t="s">
        <v>253</v>
      </c>
      <c r="D86" s="52">
        <v>1000</v>
      </c>
      <c r="E86" s="46">
        <v>85</v>
      </c>
      <c r="F86" s="46">
        <v>344</v>
      </c>
      <c r="G86" s="41">
        <f t="shared" si="4"/>
        <v>0.344</v>
      </c>
      <c r="H86" s="41">
        <f t="shared" si="2"/>
        <v>0.010669999999999957</v>
      </c>
      <c r="I86" s="83" t="s">
        <v>254</v>
      </c>
      <c r="J86" s="83" t="s">
        <v>24</v>
      </c>
      <c r="K86" s="52" t="s">
        <v>255</v>
      </c>
      <c r="L86" s="52"/>
    </row>
    <row r="87" spans="1:12" s="4" customFormat="1" ht="16.5" customHeight="1">
      <c r="A87" s="40" t="s">
        <v>256</v>
      </c>
      <c r="B87" s="40"/>
      <c r="C87" s="40"/>
      <c r="D87" s="43">
        <v>440700</v>
      </c>
      <c r="E87" s="16">
        <f>E88+E113</f>
        <v>42409</v>
      </c>
      <c r="F87" s="16">
        <f>F88+F113</f>
        <v>166719</v>
      </c>
      <c r="G87" s="41">
        <f t="shared" si="4"/>
        <v>0.37830496936691627</v>
      </c>
      <c r="H87" s="41">
        <f t="shared" si="2"/>
        <v>0.04497496936691625</v>
      </c>
      <c r="I87" s="79"/>
      <c r="J87" s="79"/>
      <c r="K87" s="81"/>
      <c r="L87" s="80"/>
    </row>
    <row r="88" spans="1:40" s="1" customFormat="1" ht="18" customHeight="1">
      <c r="A88" s="40" t="s">
        <v>257</v>
      </c>
      <c r="B88" s="40"/>
      <c r="C88" s="40"/>
      <c r="D88" s="43">
        <v>379700</v>
      </c>
      <c r="E88" s="16">
        <f>SUM(E89:E112)</f>
        <v>40999</v>
      </c>
      <c r="F88" s="16">
        <f>SUM(F89:F112)</f>
        <v>160809</v>
      </c>
      <c r="G88" s="41">
        <f t="shared" si="4"/>
        <v>0.4235159336318146</v>
      </c>
      <c r="H88" s="41">
        <f t="shared" si="2"/>
        <v>0.0901859336318146</v>
      </c>
      <c r="I88" s="79"/>
      <c r="J88" s="79"/>
      <c r="K88" s="81"/>
      <c r="L88" s="80"/>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row>
    <row r="89" spans="1:40" s="1" customFormat="1" ht="113.25" customHeight="1">
      <c r="A89" s="44">
        <v>1</v>
      </c>
      <c r="B89" s="47" t="s">
        <v>31</v>
      </c>
      <c r="C89" s="47" t="s">
        <v>32</v>
      </c>
      <c r="D89" s="46">
        <v>8000</v>
      </c>
      <c r="E89" s="46">
        <v>650</v>
      </c>
      <c r="F89" s="46">
        <v>2660</v>
      </c>
      <c r="G89" s="41">
        <f t="shared" si="4"/>
        <v>0.3325</v>
      </c>
      <c r="H89" s="41">
        <f t="shared" si="2"/>
        <v>-0.0008299999999999974</v>
      </c>
      <c r="I89" s="83" t="s">
        <v>33</v>
      </c>
      <c r="J89" s="83" t="s">
        <v>24</v>
      </c>
      <c r="K89" s="84" t="s">
        <v>34</v>
      </c>
      <c r="L89" s="80"/>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row>
    <row r="90" spans="1:40" s="1" customFormat="1" ht="73.5" customHeight="1">
      <c r="A90" s="44">
        <v>2</v>
      </c>
      <c r="B90" s="62" t="s">
        <v>258</v>
      </c>
      <c r="C90" s="45" t="s">
        <v>259</v>
      </c>
      <c r="D90" s="44">
        <v>10000</v>
      </c>
      <c r="E90" s="46">
        <v>2850</v>
      </c>
      <c r="F90" s="46">
        <v>9610</v>
      </c>
      <c r="G90" s="41">
        <f t="shared" si="4"/>
        <v>0.961</v>
      </c>
      <c r="H90" s="41">
        <f t="shared" si="2"/>
        <v>0.62767</v>
      </c>
      <c r="I90" s="83" t="s">
        <v>260</v>
      </c>
      <c r="J90" s="83" t="s">
        <v>24</v>
      </c>
      <c r="K90" s="55" t="s">
        <v>261</v>
      </c>
      <c r="L90" s="80"/>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row>
    <row r="91" spans="1:40" s="1" customFormat="1" ht="73.5" customHeight="1">
      <c r="A91" s="44">
        <v>3</v>
      </c>
      <c r="B91" s="62" t="s">
        <v>262</v>
      </c>
      <c r="C91" s="62" t="s">
        <v>263</v>
      </c>
      <c r="D91" s="73">
        <v>2000</v>
      </c>
      <c r="E91" s="46">
        <v>150</v>
      </c>
      <c r="F91" s="46">
        <v>450</v>
      </c>
      <c r="G91" s="41">
        <f t="shared" si="4"/>
        <v>0.225</v>
      </c>
      <c r="H91" s="41">
        <f t="shared" si="2"/>
        <v>-0.10833000000000001</v>
      </c>
      <c r="I91" s="83" t="s">
        <v>264</v>
      </c>
      <c r="J91" s="83" t="s">
        <v>24</v>
      </c>
      <c r="K91" s="52" t="s">
        <v>265</v>
      </c>
      <c r="L91" s="80"/>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row>
    <row r="92" spans="1:40" s="1" customFormat="1" ht="45" customHeight="1">
      <c r="A92" s="44">
        <v>4</v>
      </c>
      <c r="B92" s="72" t="s">
        <v>266</v>
      </c>
      <c r="C92" s="72" t="s">
        <v>267</v>
      </c>
      <c r="D92" s="73">
        <v>1500</v>
      </c>
      <c r="E92" s="46">
        <v>30</v>
      </c>
      <c r="F92" s="46">
        <v>120</v>
      </c>
      <c r="G92" s="41">
        <f t="shared" si="4"/>
        <v>0.08</v>
      </c>
      <c r="H92" s="41">
        <f t="shared" si="2"/>
        <v>-0.25333</v>
      </c>
      <c r="I92" s="83" t="s">
        <v>268</v>
      </c>
      <c r="J92" s="83" t="s">
        <v>24</v>
      </c>
      <c r="K92" s="55" t="s">
        <v>234</v>
      </c>
      <c r="L92" s="80"/>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row>
    <row r="93" spans="1:40" s="1" customFormat="1" ht="36.75" customHeight="1">
      <c r="A93" s="44">
        <v>5</v>
      </c>
      <c r="B93" s="72" t="s">
        <v>269</v>
      </c>
      <c r="C93" s="72" t="s">
        <v>270</v>
      </c>
      <c r="D93" s="73">
        <v>5000</v>
      </c>
      <c r="E93" s="46">
        <v>600</v>
      </c>
      <c r="F93" s="46">
        <v>2200</v>
      </c>
      <c r="G93" s="41">
        <f t="shared" si="4"/>
        <v>0.44</v>
      </c>
      <c r="H93" s="41">
        <f t="shared" si="2"/>
        <v>0.10666999999999999</v>
      </c>
      <c r="I93" s="83" t="s">
        <v>271</v>
      </c>
      <c r="J93" s="83" t="s">
        <v>24</v>
      </c>
      <c r="K93" s="52" t="s">
        <v>234</v>
      </c>
      <c r="L93" s="80"/>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row>
    <row r="94" spans="1:40" s="1" customFormat="1" ht="43.5" customHeight="1">
      <c r="A94" s="44">
        <v>6</v>
      </c>
      <c r="B94" s="72" t="s">
        <v>272</v>
      </c>
      <c r="C94" s="72" t="s">
        <v>273</v>
      </c>
      <c r="D94" s="73">
        <v>13000</v>
      </c>
      <c r="E94" s="46">
        <v>1500</v>
      </c>
      <c r="F94" s="46">
        <v>5500</v>
      </c>
      <c r="G94" s="41">
        <f t="shared" si="4"/>
        <v>0.4230769230769231</v>
      </c>
      <c r="H94" s="41">
        <f t="shared" si="2"/>
        <v>0.08974692307692306</v>
      </c>
      <c r="I94" s="83" t="s">
        <v>274</v>
      </c>
      <c r="J94" s="83" t="s">
        <v>24</v>
      </c>
      <c r="K94" s="52" t="s">
        <v>215</v>
      </c>
      <c r="L94" s="80"/>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row>
    <row r="95" spans="1:40" s="1" customFormat="1" ht="40.5" customHeight="1">
      <c r="A95" s="44">
        <v>7</v>
      </c>
      <c r="B95" s="72" t="s">
        <v>275</v>
      </c>
      <c r="C95" s="72" t="s">
        <v>276</v>
      </c>
      <c r="D95" s="73">
        <v>4000</v>
      </c>
      <c r="E95" s="46">
        <v>200</v>
      </c>
      <c r="F95" s="46">
        <v>800</v>
      </c>
      <c r="G95" s="41">
        <f t="shared" si="4"/>
        <v>0.2</v>
      </c>
      <c r="H95" s="41">
        <f t="shared" si="2"/>
        <v>-0.13333</v>
      </c>
      <c r="I95" s="83" t="s">
        <v>277</v>
      </c>
      <c r="J95" s="83" t="s">
        <v>24</v>
      </c>
      <c r="K95" s="52" t="s">
        <v>234</v>
      </c>
      <c r="L95" s="80"/>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row>
    <row r="96" spans="1:40" s="1" customFormat="1" ht="77.25" customHeight="1">
      <c r="A96" s="44">
        <v>8</v>
      </c>
      <c r="B96" s="72" t="s">
        <v>278</v>
      </c>
      <c r="C96" s="86" t="s">
        <v>279</v>
      </c>
      <c r="D96" s="73">
        <v>10000</v>
      </c>
      <c r="E96" s="46">
        <v>1000</v>
      </c>
      <c r="F96" s="46">
        <v>4000</v>
      </c>
      <c r="G96" s="41">
        <f t="shared" si="4"/>
        <v>0.4</v>
      </c>
      <c r="H96" s="41">
        <f t="shared" si="2"/>
        <v>0.06667000000000001</v>
      </c>
      <c r="I96" s="83" t="s">
        <v>280</v>
      </c>
      <c r="J96" s="83" t="s">
        <v>24</v>
      </c>
      <c r="K96" s="52" t="s">
        <v>215</v>
      </c>
      <c r="L96" s="80"/>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row>
    <row r="97" spans="1:40" s="1" customFormat="1" ht="73.5" customHeight="1">
      <c r="A97" s="44">
        <v>9</v>
      </c>
      <c r="B97" s="51" t="s">
        <v>231</v>
      </c>
      <c r="C97" s="51" t="s">
        <v>232</v>
      </c>
      <c r="D97" s="52">
        <v>2500</v>
      </c>
      <c r="E97" s="46">
        <v>169</v>
      </c>
      <c r="F97" s="46">
        <v>969</v>
      </c>
      <c r="G97" s="41">
        <f t="shared" si="4"/>
        <v>0.3876</v>
      </c>
      <c r="H97" s="41">
        <f t="shared" si="2"/>
        <v>0.054269999999999985</v>
      </c>
      <c r="I97" s="83" t="s">
        <v>233</v>
      </c>
      <c r="J97" s="83" t="s">
        <v>24</v>
      </c>
      <c r="K97" s="52" t="s">
        <v>234</v>
      </c>
      <c r="L97" s="80"/>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row>
    <row r="98" spans="1:40" s="1" customFormat="1" ht="60.75" customHeight="1">
      <c r="A98" s="44">
        <v>10</v>
      </c>
      <c r="B98" s="87" t="s">
        <v>281</v>
      </c>
      <c r="C98" s="88" t="s">
        <v>282</v>
      </c>
      <c r="D98" s="49">
        <v>70000</v>
      </c>
      <c r="E98" s="46">
        <v>6000</v>
      </c>
      <c r="F98" s="46">
        <v>24000</v>
      </c>
      <c r="G98" s="41">
        <f t="shared" si="4"/>
        <v>0.34285714285714286</v>
      </c>
      <c r="H98" s="41">
        <f t="shared" si="2"/>
        <v>0.009527142857142845</v>
      </c>
      <c r="I98" s="83" t="s">
        <v>283</v>
      </c>
      <c r="J98" s="83" t="s">
        <v>24</v>
      </c>
      <c r="K98" s="46" t="s">
        <v>265</v>
      </c>
      <c r="L98" s="52" t="s">
        <v>59</v>
      </c>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40" s="1" customFormat="1" ht="24">
      <c r="A99" s="44">
        <v>11</v>
      </c>
      <c r="B99" s="87" t="s">
        <v>284</v>
      </c>
      <c r="C99" s="50" t="s">
        <v>285</v>
      </c>
      <c r="D99" s="49">
        <v>5000</v>
      </c>
      <c r="E99" s="46">
        <v>500</v>
      </c>
      <c r="F99" s="46">
        <v>2000</v>
      </c>
      <c r="G99" s="41">
        <f t="shared" si="4"/>
        <v>0.4</v>
      </c>
      <c r="H99" s="41">
        <f t="shared" si="2"/>
        <v>0.06667000000000001</v>
      </c>
      <c r="I99" s="83" t="s">
        <v>286</v>
      </c>
      <c r="J99" s="83" t="s">
        <v>24</v>
      </c>
      <c r="K99" s="46" t="s">
        <v>234</v>
      </c>
      <c r="L99" s="52"/>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40" s="1" customFormat="1" ht="62.25" customHeight="1">
      <c r="A100" s="44">
        <v>12</v>
      </c>
      <c r="B100" s="87" t="s">
        <v>287</v>
      </c>
      <c r="C100" s="50" t="s">
        <v>288</v>
      </c>
      <c r="D100" s="49">
        <v>5000</v>
      </c>
      <c r="E100" s="46">
        <v>500</v>
      </c>
      <c r="F100" s="46">
        <v>2000</v>
      </c>
      <c r="G100" s="41">
        <f t="shared" si="4"/>
        <v>0.4</v>
      </c>
      <c r="H100" s="41">
        <f t="shared" si="2"/>
        <v>0.06667000000000001</v>
      </c>
      <c r="I100" s="83" t="s">
        <v>289</v>
      </c>
      <c r="J100" s="83" t="s">
        <v>24</v>
      </c>
      <c r="K100" s="46" t="s">
        <v>265</v>
      </c>
      <c r="L100" s="52"/>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row>
    <row r="101" spans="1:40" s="1" customFormat="1" ht="22.5">
      <c r="A101" s="44">
        <v>13</v>
      </c>
      <c r="B101" s="48" t="s">
        <v>290</v>
      </c>
      <c r="C101" s="72" t="s">
        <v>291</v>
      </c>
      <c r="D101" s="73">
        <v>7000</v>
      </c>
      <c r="E101" s="46">
        <v>800</v>
      </c>
      <c r="F101" s="46">
        <v>3100</v>
      </c>
      <c r="G101" s="41">
        <f t="shared" si="4"/>
        <v>0.44285714285714284</v>
      </c>
      <c r="H101" s="41">
        <f t="shared" si="2"/>
        <v>0.10952714285714282</v>
      </c>
      <c r="I101" s="83" t="s">
        <v>292</v>
      </c>
      <c r="J101" s="83" t="s">
        <v>24</v>
      </c>
      <c r="K101" s="46" t="s">
        <v>234</v>
      </c>
      <c r="L101" s="52"/>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row>
    <row r="102" spans="1:40" s="1" customFormat="1" ht="24">
      <c r="A102" s="44">
        <v>14</v>
      </c>
      <c r="B102" s="51" t="s">
        <v>293</v>
      </c>
      <c r="C102" s="51" t="s">
        <v>294</v>
      </c>
      <c r="D102" s="55">
        <v>8000</v>
      </c>
      <c r="E102" s="46">
        <v>1000</v>
      </c>
      <c r="F102" s="46">
        <v>4000</v>
      </c>
      <c r="G102" s="41">
        <f t="shared" si="4"/>
        <v>0.5</v>
      </c>
      <c r="H102" s="41">
        <f t="shared" si="2"/>
        <v>0.16666999999999998</v>
      </c>
      <c r="I102" s="83" t="s">
        <v>295</v>
      </c>
      <c r="J102" s="83" t="s">
        <v>24</v>
      </c>
      <c r="K102" s="73" t="s">
        <v>265</v>
      </c>
      <c r="L102" s="52"/>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row>
    <row r="103" spans="1:40" s="1" customFormat="1" ht="24">
      <c r="A103" s="44">
        <v>15</v>
      </c>
      <c r="B103" s="48" t="s">
        <v>296</v>
      </c>
      <c r="C103" s="48" t="s">
        <v>297</v>
      </c>
      <c r="D103" s="89">
        <v>20000</v>
      </c>
      <c r="E103" s="46">
        <v>2000</v>
      </c>
      <c r="F103" s="46">
        <v>8000</v>
      </c>
      <c r="G103" s="41">
        <f t="shared" si="4"/>
        <v>0.4</v>
      </c>
      <c r="H103" s="41">
        <f t="shared" si="2"/>
        <v>0.06667000000000001</v>
      </c>
      <c r="I103" s="83" t="s">
        <v>298</v>
      </c>
      <c r="J103" s="83" t="s">
        <v>24</v>
      </c>
      <c r="K103" s="64" t="s">
        <v>215</v>
      </c>
      <c r="L103" s="52"/>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row>
    <row r="104" spans="1:12" s="4" customFormat="1" ht="24">
      <c r="A104" s="44">
        <v>16</v>
      </c>
      <c r="B104" s="48" t="s">
        <v>299</v>
      </c>
      <c r="C104" s="48" t="s">
        <v>300</v>
      </c>
      <c r="D104" s="69">
        <v>3500</v>
      </c>
      <c r="E104" s="46">
        <v>300</v>
      </c>
      <c r="F104" s="46">
        <v>1200</v>
      </c>
      <c r="G104" s="41">
        <f t="shared" si="4"/>
        <v>0.34285714285714286</v>
      </c>
      <c r="H104" s="41">
        <f t="shared" si="2"/>
        <v>0.009527142857142845</v>
      </c>
      <c r="I104" s="83" t="s">
        <v>298</v>
      </c>
      <c r="J104" s="83" t="s">
        <v>24</v>
      </c>
      <c r="K104" s="64" t="s">
        <v>215</v>
      </c>
      <c r="L104" s="52"/>
    </row>
    <row r="105" spans="1:12" s="4" customFormat="1" ht="33.75">
      <c r="A105" s="44">
        <v>17</v>
      </c>
      <c r="B105" s="90" t="s">
        <v>301</v>
      </c>
      <c r="C105" s="91" t="s">
        <v>302</v>
      </c>
      <c r="D105" s="69">
        <v>6000</v>
      </c>
      <c r="E105" s="46">
        <v>500</v>
      </c>
      <c r="F105" s="46">
        <v>2000</v>
      </c>
      <c r="G105" s="41">
        <f t="shared" si="4"/>
        <v>0.3333333333333333</v>
      </c>
      <c r="H105" s="41">
        <f t="shared" si="2"/>
        <v>3.3333333332996595E-06</v>
      </c>
      <c r="I105" s="83" t="s">
        <v>303</v>
      </c>
      <c r="J105" s="83" t="s">
        <v>24</v>
      </c>
      <c r="K105" s="93" t="s">
        <v>304</v>
      </c>
      <c r="L105" s="52"/>
    </row>
    <row r="106" spans="1:12" s="4" customFormat="1" ht="24">
      <c r="A106" s="44">
        <v>18</v>
      </c>
      <c r="B106" s="45" t="s">
        <v>305</v>
      </c>
      <c r="C106" s="92" t="s">
        <v>306</v>
      </c>
      <c r="D106" s="69">
        <v>3500</v>
      </c>
      <c r="E106" s="46">
        <v>460</v>
      </c>
      <c r="F106" s="46">
        <v>1860</v>
      </c>
      <c r="G106" s="41">
        <f t="shared" si="4"/>
        <v>0.5314285714285715</v>
      </c>
      <c r="H106" s="41">
        <f t="shared" si="2"/>
        <v>0.19809857142857146</v>
      </c>
      <c r="I106" s="83" t="s">
        <v>307</v>
      </c>
      <c r="J106" s="83" t="s">
        <v>24</v>
      </c>
      <c r="K106" s="93" t="s">
        <v>304</v>
      </c>
      <c r="L106" s="52"/>
    </row>
    <row r="107" spans="1:12" s="4" customFormat="1" ht="24">
      <c r="A107" s="44">
        <v>19</v>
      </c>
      <c r="B107" s="87" t="s">
        <v>308</v>
      </c>
      <c r="C107" s="50" t="s">
        <v>309</v>
      </c>
      <c r="D107" s="69">
        <v>3200</v>
      </c>
      <c r="E107" s="46">
        <v>830</v>
      </c>
      <c r="F107" s="46">
        <v>2240</v>
      </c>
      <c r="G107" s="41">
        <f t="shared" si="4"/>
        <v>0.7</v>
      </c>
      <c r="H107" s="41">
        <f t="shared" si="2"/>
        <v>0.36666999999999994</v>
      </c>
      <c r="I107" s="83" t="s">
        <v>310</v>
      </c>
      <c r="J107" s="83" t="s">
        <v>24</v>
      </c>
      <c r="K107" s="46" t="s">
        <v>261</v>
      </c>
      <c r="L107" s="52"/>
    </row>
    <row r="108" spans="1:12" s="4" customFormat="1" ht="36">
      <c r="A108" s="44">
        <v>20</v>
      </c>
      <c r="B108" s="51" t="s">
        <v>311</v>
      </c>
      <c r="C108" s="51" t="s">
        <v>312</v>
      </c>
      <c r="D108" s="69">
        <v>80000</v>
      </c>
      <c r="E108" s="46">
        <v>9620</v>
      </c>
      <c r="F108" s="46">
        <v>38180</v>
      </c>
      <c r="G108" s="41">
        <f t="shared" si="4"/>
        <v>0.47725</v>
      </c>
      <c r="H108" s="41">
        <f t="shared" si="2"/>
        <v>0.14392</v>
      </c>
      <c r="I108" s="83" t="s">
        <v>313</v>
      </c>
      <c r="J108" s="83" t="s">
        <v>24</v>
      </c>
      <c r="K108" s="55" t="s">
        <v>166</v>
      </c>
      <c r="L108" s="52" t="s">
        <v>59</v>
      </c>
    </row>
    <row r="109" spans="1:12" s="4" customFormat="1" ht="24">
      <c r="A109" s="44">
        <v>21</v>
      </c>
      <c r="B109" s="45" t="s">
        <v>314</v>
      </c>
      <c r="C109" s="45" t="s">
        <v>315</v>
      </c>
      <c r="D109" s="69">
        <v>80000</v>
      </c>
      <c r="E109" s="46">
        <v>9430</v>
      </c>
      <c r="F109" s="46">
        <v>37690</v>
      </c>
      <c r="G109" s="41">
        <f t="shared" si="4"/>
        <v>0.471125</v>
      </c>
      <c r="H109" s="41">
        <f t="shared" si="2"/>
        <v>0.137795</v>
      </c>
      <c r="I109" s="83" t="s">
        <v>316</v>
      </c>
      <c r="J109" s="83" t="s">
        <v>24</v>
      </c>
      <c r="K109" s="73" t="s">
        <v>261</v>
      </c>
      <c r="L109" s="52" t="s">
        <v>59</v>
      </c>
    </row>
    <row r="110" spans="1:12" s="4" customFormat="1" ht="48">
      <c r="A110" s="44">
        <v>22</v>
      </c>
      <c r="B110" s="58" t="s">
        <v>239</v>
      </c>
      <c r="C110" s="58" t="s">
        <v>240</v>
      </c>
      <c r="D110" s="69">
        <v>2500</v>
      </c>
      <c r="E110" s="46">
        <v>250</v>
      </c>
      <c r="F110" s="46">
        <v>1000</v>
      </c>
      <c r="G110" s="41">
        <f t="shared" si="4"/>
        <v>0.4</v>
      </c>
      <c r="H110" s="41">
        <f t="shared" si="2"/>
        <v>0.06667000000000001</v>
      </c>
      <c r="I110" s="83" t="s">
        <v>241</v>
      </c>
      <c r="J110" s="83" t="s">
        <v>24</v>
      </c>
      <c r="K110" s="52" t="s">
        <v>215</v>
      </c>
      <c r="L110" s="52"/>
    </row>
    <row r="111" spans="1:12" s="4" customFormat="1" ht="48">
      <c r="A111" s="44">
        <v>23</v>
      </c>
      <c r="B111" s="48" t="s">
        <v>317</v>
      </c>
      <c r="C111" s="72" t="s">
        <v>318</v>
      </c>
      <c r="D111" s="69">
        <v>5000</v>
      </c>
      <c r="E111" s="46">
        <v>0</v>
      </c>
      <c r="F111" s="46">
        <v>30</v>
      </c>
      <c r="G111" s="41">
        <f t="shared" si="4"/>
        <v>0.006</v>
      </c>
      <c r="H111" s="41">
        <f t="shared" si="2"/>
        <v>-0.32733</v>
      </c>
      <c r="I111" s="83" t="s">
        <v>319</v>
      </c>
      <c r="J111" s="83" t="s">
        <v>24</v>
      </c>
      <c r="K111" s="44" t="s">
        <v>234</v>
      </c>
      <c r="L111" s="52"/>
    </row>
    <row r="112" spans="1:12" s="4" customFormat="1" ht="24">
      <c r="A112" s="44">
        <v>24</v>
      </c>
      <c r="B112" s="45" t="s">
        <v>320</v>
      </c>
      <c r="C112" s="45" t="s">
        <v>321</v>
      </c>
      <c r="D112" s="69">
        <v>25000</v>
      </c>
      <c r="E112" s="46">
        <v>1660</v>
      </c>
      <c r="F112" s="46">
        <v>7200</v>
      </c>
      <c r="G112" s="41">
        <f t="shared" si="4"/>
        <v>0.288</v>
      </c>
      <c r="H112" s="41">
        <f t="shared" si="2"/>
        <v>-0.04533000000000004</v>
      </c>
      <c r="I112" s="83" t="s">
        <v>322</v>
      </c>
      <c r="J112" s="83" t="s">
        <v>24</v>
      </c>
      <c r="K112" s="57" t="s">
        <v>323</v>
      </c>
      <c r="L112" s="52"/>
    </row>
    <row r="113" spans="1:12" s="4" customFormat="1" ht="20.25" customHeight="1">
      <c r="A113" s="40" t="s">
        <v>324</v>
      </c>
      <c r="B113" s="40"/>
      <c r="C113" s="40"/>
      <c r="D113" s="43">
        <f>SUM(D114:D123)</f>
        <v>61000</v>
      </c>
      <c r="E113" s="16">
        <f>SUM(E114:E123)</f>
        <v>1410</v>
      </c>
      <c r="F113" s="16">
        <f>SUM(F114:F123)</f>
        <v>5910</v>
      </c>
      <c r="G113" s="41">
        <f t="shared" si="4"/>
        <v>0.09688524590163934</v>
      </c>
      <c r="H113" s="41">
        <f t="shared" si="2"/>
        <v>-0.2364447540983607</v>
      </c>
      <c r="I113" s="79"/>
      <c r="J113" s="79"/>
      <c r="K113" s="81"/>
      <c r="L113" s="80"/>
    </row>
    <row r="114" spans="1:12" s="5" customFormat="1" ht="24">
      <c r="A114" s="55">
        <v>25</v>
      </c>
      <c r="B114" s="51" t="s">
        <v>110</v>
      </c>
      <c r="C114" s="51" t="s">
        <v>111</v>
      </c>
      <c r="D114" s="52">
        <v>30000</v>
      </c>
      <c r="E114" s="46">
        <v>0</v>
      </c>
      <c r="F114" s="46">
        <v>10</v>
      </c>
      <c r="G114" s="41">
        <f t="shared" si="4"/>
        <v>0.0003333333333333333</v>
      </c>
      <c r="H114" s="41">
        <f t="shared" si="2"/>
        <v>-0.33299666666666666</v>
      </c>
      <c r="I114" s="83" t="s">
        <v>112</v>
      </c>
      <c r="J114" s="83" t="s">
        <v>24</v>
      </c>
      <c r="K114" s="52" t="s">
        <v>34</v>
      </c>
      <c r="L114" s="94"/>
    </row>
    <row r="115" spans="1:12" s="4" customFormat="1" ht="48.75" customHeight="1">
      <c r="A115" s="55">
        <v>26</v>
      </c>
      <c r="B115" s="48" t="s">
        <v>325</v>
      </c>
      <c r="C115" s="72" t="s">
        <v>326</v>
      </c>
      <c r="D115" s="73">
        <v>1000</v>
      </c>
      <c r="E115" s="46">
        <v>100</v>
      </c>
      <c r="F115" s="46">
        <v>210</v>
      </c>
      <c r="G115" s="41">
        <f t="shared" si="4"/>
        <v>0.21</v>
      </c>
      <c r="H115" s="41">
        <f t="shared" si="2"/>
        <v>-0.12333000000000002</v>
      </c>
      <c r="I115" s="83" t="s">
        <v>327</v>
      </c>
      <c r="J115" s="83" t="s">
        <v>24</v>
      </c>
      <c r="K115" s="55" t="s">
        <v>265</v>
      </c>
      <c r="L115" s="52"/>
    </row>
    <row r="116" spans="1:40" s="1" customFormat="1" ht="36">
      <c r="A116" s="55">
        <v>27</v>
      </c>
      <c r="B116" s="45" t="s">
        <v>328</v>
      </c>
      <c r="C116" s="45" t="s">
        <v>329</v>
      </c>
      <c r="D116" s="44">
        <v>3000</v>
      </c>
      <c r="E116" s="46">
        <v>0</v>
      </c>
      <c r="F116" s="46">
        <v>150</v>
      </c>
      <c r="G116" s="41">
        <f t="shared" si="4"/>
        <v>0.05</v>
      </c>
      <c r="H116" s="41">
        <f t="shared" si="2"/>
        <v>-0.28333</v>
      </c>
      <c r="I116" s="83" t="s">
        <v>330</v>
      </c>
      <c r="J116" s="83" t="s">
        <v>24</v>
      </c>
      <c r="K116" s="55" t="s">
        <v>331</v>
      </c>
      <c r="L116" s="46" t="s">
        <v>109</v>
      </c>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row>
    <row r="117" spans="1:40" s="1" customFormat="1" ht="24">
      <c r="A117" s="55">
        <v>28</v>
      </c>
      <c r="B117" s="48" t="s">
        <v>332</v>
      </c>
      <c r="C117" s="72" t="s">
        <v>333</v>
      </c>
      <c r="D117" s="73">
        <v>1000</v>
      </c>
      <c r="E117" s="46">
        <v>50</v>
      </c>
      <c r="F117" s="46">
        <v>200</v>
      </c>
      <c r="G117" s="41">
        <f t="shared" si="4"/>
        <v>0.2</v>
      </c>
      <c r="H117" s="41">
        <f t="shared" si="2"/>
        <v>-0.13333</v>
      </c>
      <c r="I117" s="83" t="s">
        <v>334</v>
      </c>
      <c r="J117" s="83" t="s">
        <v>24</v>
      </c>
      <c r="K117" s="73" t="s">
        <v>265</v>
      </c>
      <c r="L117" s="52"/>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row>
    <row r="118" spans="1:40" s="1" customFormat="1" ht="36">
      <c r="A118" s="55">
        <v>29</v>
      </c>
      <c r="B118" s="45" t="s">
        <v>335</v>
      </c>
      <c r="C118" s="72" t="s">
        <v>336</v>
      </c>
      <c r="D118" s="46">
        <v>2000</v>
      </c>
      <c r="E118" s="46">
        <v>150</v>
      </c>
      <c r="F118" s="46">
        <v>600</v>
      </c>
      <c r="G118" s="41">
        <f t="shared" si="4"/>
        <v>0.3</v>
      </c>
      <c r="H118" s="41">
        <f t="shared" si="2"/>
        <v>-0.033330000000000026</v>
      </c>
      <c r="I118" s="83" t="s">
        <v>337</v>
      </c>
      <c r="J118" s="83" t="s">
        <v>24</v>
      </c>
      <c r="K118" s="73" t="s">
        <v>265</v>
      </c>
      <c r="L118" s="52"/>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row>
    <row r="119" spans="1:40" s="1" customFormat="1" ht="24">
      <c r="A119" s="55">
        <v>30</v>
      </c>
      <c r="B119" s="51" t="s">
        <v>338</v>
      </c>
      <c r="C119" s="58" t="s">
        <v>339</v>
      </c>
      <c r="D119" s="55">
        <v>5000</v>
      </c>
      <c r="E119" s="46">
        <v>100</v>
      </c>
      <c r="F119" s="46">
        <v>400</v>
      </c>
      <c r="G119" s="41">
        <f t="shared" si="4"/>
        <v>0.08</v>
      </c>
      <c r="H119" s="41">
        <f t="shared" si="2"/>
        <v>-0.25333</v>
      </c>
      <c r="I119" s="83" t="s">
        <v>340</v>
      </c>
      <c r="J119" s="83" t="s">
        <v>24</v>
      </c>
      <c r="K119" s="55" t="s">
        <v>234</v>
      </c>
      <c r="L119" s="52"/>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row>
    <row r="120" spans="1:40" s="1" customFormat="1" ht="24">
      <c r="A120" s="55">
        <v>31</v>
      </c>
      <c r="B120" s="51" t="s">
        <v>341</v>
      </c>
      <c r="C120" s="51" t="s">
        <v>342</v>
      </c>
      <c r="D120" s="55">
        <v>5000</v>
      </c>
      <c r="E120" s="46">
        <v>500</v>
      </c>
      <c r="F120" s="46">
        <v>2000</v>
      </c>
      <c r="G120" s="41">
        <f t="shared" si="4"/>
        <v>0.4</v>
      </c>
      <c r="H120" s="41">
        <f t="shared" si="2"/>
        <v>0.06667000000000001</v>
      </c>
      <c r="I120" s="83" t="s">
        <v>343</v>
      </c>
      <c r="J120" s="83" t="s">
        <v>24</v>
      </c>
      <c r="K120" s="55" t="s">
        <v>234</v>
      </c>
      <c r="L120" s="52"/>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row>
    <row r="121" spans="1:40" s="1" customFormat="1" ht="48">
      <c r="A121" s="55">
        <v>32</v>
      </c>
      <c r="B121" s="62" t="s">
        <v>344</v>
      </c>
      <c r="C121" s="62" t="s">
        <v>345</v>
      </c>
      <c r="D121" s="64">
        <v>5000</v>
      </c>
      <c r="E121" s="46">
        <v>0</v>
      </c>
      <c r="F121" s="46">
        <v>300</v>
      </c>
      <c r="G121" s="41">
        <f t="shared" si="4"/>
        <v>0.06</v>
      </c>
      <c r="H121" s="41">
        <f t="shared" si="2"/>
        <v>-0.27333</v>
      </c>
      <c r="I121" s="83" t="s">
        <v>346</v>
      </c>
      <c r="J121" s="83" t="s">
        <v>24</v>
      </c>
      <c r="K121" s="55" t="s">
        <v>166</v>
      </c>
      <c r="L121" s="52"/>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row>
    <row r="122" spans="1:40" s="1" customFormat="1" ht="73.5" customHeight="1">
      <c r="A122" s="55">
        <v>33</v>
      </c>
      <c r="B122" s="48" t="s">
        <v>347</v>
      </c>
      <c r="C122" s="72" t="s">
        <v>348</v>
      </c>
      <c r="D122" s="73">
        <v>1000</v>
      </c>
      <c r="E122" s="46">
        <v>10</v>
      </c>
      <c r="F122" s="46">
        <v>40</v>
      </c>
      <c r="G122" s="41">
        <f t="shared" si="4"/>
        <v>0.04</v>
      </c>
      <c r="H122" s="41">
        <f t="shared" si="2"/>
        <v>-0.29333000000000004</v>
      </c>
      <c r="I122" s="83" t="s">
        <v>349</v>
      </c>
      <c r="J122" s="83" t="s">
        <v>24</v>
      </c>
      <c r="K122" s="44" t="s">
        <v>234</v>
      </c>
      <c r="L122" s="52"/>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row>
    <row r="123" spans="1:40" s="1" customFormat="1" ht="60">
      <c r="A123" s="55">
        <v>34</v>
      </c>
      <c r="B123" s="59" t="s">
        <v>350</v>
      </c>
      <c r="C123" s="70" t="s">
        <v>351</v>
      </c>
      <c r="D123" s="71">
        <v>8000</v>
      </c>
      <c r="E123" s="46">
        <v>500</v>
      </c>
      <c r="F123" s="46">
        <v>2000</v>
      </c>
      <c r="G123" s="41">
        <f t="shared" si="4"/>
        <v>0.25</v>
      </c>
      <c r="H123" s="41">
        <f t="shared" si="2"/>
        <v>-0.08333000000000002</v>
      </c>
      <c r="I123" s="83" t="s">
        <v>352</v>
      </c>
      <c r="J123" s="83" t="s">
        <v>24</v>
      </c>
      <c r="K123" s="44" t="s">
        <v>234</v>
      </c>
      <c r="L123" s="52"/>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row>
    <row r="124" spans="1:12" s="4" customFormat="1" ht="20.25" customHeight="1">
      <c r="A124" s="40" t="s">
        <v>353</v>
      </c>
      <c r="B124" s="40"/>
      <c r="C124" s="40"/>
      <c r="D124" s="43">
        <v>478110</v>
      </c>
      <c r="E124" s="16">
        <f>E125+E154</f>
        <v>58670</v>
      </c>
      <c r="F124" s="16">
        <f>F125+F154</f>
        <v>217610</v>
      </c>
      <c r="G124" s="41">
        <f t="shared" si="4"/>
        <v>0.4551463052435632</v>
      </c>
      <c r="H124" s="41">
        <f t="shared" si="2"/>
        <v>0.12181630524356318</v>
      </c>
      <c r="I124" s="79"/>
      <c r="J124" s="79"/>
      <c r="K124" s="81"/>
      <c r="L124" s="80"/>
    </row>
    <row r="125" spans="1:12" s="4" customFormat="1" ht="18" customHeight="1">
      <c r="A125" s="40" t="s">
        <v>354</v>
      </c>
      <c r="B125" s="40"/>
      <c r="C125" s="40"/>
      <c r="D125" s="43">
        <v>396250</v>
      </c>
      <c r="E125" s="16">
        <f>SUM(E126:E153)</f>
        <v>52740</v>
      </c>
      <c r="F125" s="16">
        <f>SUM(F126:F153)</f>
        <v>191100</v>
      </c>
      <c r="G125" s="41">
        <f t="shared" si="4"/>
        <v>0.4822712933753943</v>
      </c>
      <c r="H125" s="41">
        <f t="shared" si="2"/>
        <v>0.1489412933753943</v>
      </c>
      <c r="I125" s="79"/>
      <c r="J125" s="79"/>
      <c r="K125" s="81"/>
      <c r="L125" s="80"/>
    </row>
    <row r="126" spans="1:12" s="4" customFormat="1" ht="24">
      <c r="A126" s="55">
        <v>1</v>
      </c>
      <c r="B126" s="50" t="s">
        <v>64</v>
      </c>
      <c r="C126" s="50" t="s">
        <v>65</v>
      </c>
      <c r="D126" s="49">
        <v>5450</v>
      </c>
      <c r="E126" s="46">
        <v>400</v>
      </c>
      <c r="F126" s="46">
        <v>1800</v>
      </c>
      <c r="G126" s="41">
        <f t="shared" si="4"/>
        <v>0.3302752293577982</v>
      </c>
      <c r="H126" s="41">
        <f t="shared" si="2"/>
        <v>-0.0030547706422018317</v>
      </c>
      <c r="I126" s="83" t="s">
        <v>66</v>
      </c>
      <c r="J126" s="83" t="s">
        <v>24</v>
      </c>
      <c r="K126" s="55" t="s">
        <v>42</v>
      </c>
      <c r="L126" s="80"/>
    </row>
    <row r="127" spans="1:12" s="4" customFormat="1" ht="36">
      <c r="A127" s="55">
        <v>2</v>
      </c>
      <c r="B127" s="62" t="s">
        <v>258</v>
      </c>
      <c r="C127" s="45" t="s">
        <v>259</v>
      </c>
      <c r="D127" s="44">
        <v>10000</v>
      </c>
      <c r="E127" s="46">
        <v>2850</v>
      </c>
      <c r="F127" s="46">
        <v>9610</v>
      </c>
      <c r="G127" s="41">
        <f t="shared" si="4"/>
        <v>0.961</v>
      </c>
      <c r="H127" s="41">
        <f t="shared" si="2"/>
        <v>0.62767</v>
      </c>
      <c r="I127" s="83" t="s">
        <v>260</v>
      </c>
      <c r="J127" s="83" t="s">
        <v>24</v>
      </c>
      <c r="K127" s="55" t="s">
        <v>261</v>
      </c>
      <c r="L127" s="80"/>
    </row>
    <row r="128" spans="1:12" s="4" customFormat="1" ht="48">
      <c r="A128" s="55">
        <v>3</v>
      </c>
      <c r="B128" s="45" t="s">
        <v>355</v>
      </c>
      <c r="C128" s="48" t="s">
        <v>356</v>
      </c>
      <c r="D128" s="46">
        <v>5000</v>
      </c>
      <c r="E128" s="46">
        <v>850</v>
      </c>
      <c r="F128" s="46">
        <v>2780</v>
      </c>
      <c r="G128" s="41">
        <f t="shared" si="4"/>
        <v>0.556</v>
      </c>
      <c r="H128" s="41">
        <f t="shared" si="2"/>
        <v>0.22267000000000003</v>
      </c>
      <c r="I128" s="83" t="s">
        <v>357</v>
      </c>
      <c r="J128" s="83" t="s">
        <v>24</v>
      </c>
      <c r="K128" s="44" t="s">
        <v>82</v>
      </c>
      <c r="L128" s="46"/>
    </row>
    <row r="129" spans="1:12" s="4" customFormat="1" ht="36">
      <c r="A129" s="55">
        <v>4</v>
      </c>
      <c r="B129" s="62" t="s">
        <v>358</v>
      </c>
      <c r="C129" s="45" t="s">
        <v>359</v>
      </c>
      <c r="D129" s="44">
        <v>6000</v>
      </c>
      <c r="E129" s="46">
        <v>950</v>
      </c>
      <c r="F129" s="46">
        <v>3610</v>
      </c>
      <c r="G129" s="41">
        <f t="shared" si="4"/>
        <v>0.6016666666666667</v>
      </c>
      <c r="H129" s="41">
        <f t="shared" si="2"/>
        <v>0.26833666666666667</v>
      </c>
      <c r="I129" s="83" t="s">
        <v>360</v>
      </c>
      <c r="J129" s="83" t="s">
        <v>24</v>
      </c>
      <c r="K129" s="55" t="s">
        <v>77</v>
      </c>
      <c r="L129" s="46"/>
    </row>
    <row r="130" spans="1:12" s="4" customFormat="1" ht="48">
      <c r="A130" s="55">
        <v>5</v>
      </c>
      <c r="B130" s="62" t="s">
        <v>361</v>
      </c>
      <c r="C130" s="58" t="s">
        <v>362</v>
      </c>
      <c r="D130" s="44">
        <v>4000</v>
      </c>
      <c r="E130" s="46">
        <v>50</v>
      </c>
      <c r="F130" s="46">
        <v>1150</v>
      </c>
      <c r="G130" s="41">
        <f t="shared" si="4"/>
        <v>0.2875</v>
      </c>
      <c r="H130" s="41">
        <f t="shared" si="2"/>
        <v>-0.04583000000000004</v>
      </c>
      <c r="I130" s="83" t="s">
        <v>363</v>
      </c>
      <c r="J130" s="83" t="s">
        <v>24</v>
      </c>
      <c r="K130" s="61" t="s">
        <v>82</v>
      </c>
      <c r="L130" s="46"/>
    </row>
    <row r="131" spans="1:12" s="4" customFormat="1" ht="36">
      <c r="A131" s="55">
        <v>6</v>
      </c>
      <c r="B131" s="95" t="s">
        <v>364</v>
      </c>
      <c r="C131" s="95" t="s">
        <v>365</v>
      </c>
      <c r="D131" s="96">
        <v>3500</v>
      </c>
      <c r="E131" s="46">
        <v>280</v>
      </c>
      <c r="F131" s="46">
        <v>1340</v>
      </c>
      <c r="G131" s="41">
        <f t="shared" si="4"/>
        <v>0.38285714285714284</v>
      </c>
      <c r="H131" s="41">
        <f t="shared" si="2"/>
        <v>0.049527142857142825</v>
      </c>
      <c r="I131" s="83" t="s">
        <v>366</v>
      </c>
      <c r="J131" s="83" t="s">
        <v>24</v>
      </c>
      <c r="K131" s="55" t="s">
        <v>304</v>
      </c>
      <c r="L131" s="46"/>
    </row>
    <row r="132" spans="1:12" s="4" customFormat="1" ht="33.75">
      <c r="A132" s="55">
        <v>7</v>
      </c>
      <c r="B132" s="90" t="s">
        <v>301</v>
      </c>
      <c r="C132" s="91" t="s">
        <v>302</v>
      </c>
      <c r="D132" s="93">
        <v>6000</v>
      </c>
      <c r="E132" s="46">
        <v>500</v>
      </c>
      <c r="F132" s="46">
        <v>2000</v>
      </c>
      <c r="G132" s="41">
        <f t="shared" si="4"/>
        <v>0.3333333333333333</v>
      </c>
      <c r="H132" s="41">
        <f t="shared" si="2"/>
        <v>3.3333333332996595E-06</v>
      </c>
      <c r="I132" s="83" t="s">
        <v>303</v>
      </c>
      <c r="J132" s="83" t="s">
        <v>24</v>
      </c>
      <c r="K132" s="93" t="s">
        <v>304</v>
      </c>
      <c r="L132" s="46"/>
    </row>
    <row r="133" spans="1:12" s="4" customFormat="1" ht="24">
      <c r="A133" s="55">
        <v>8</v>
      </c>
      <c r="B133" s="45" t="s">
        <v>305</v>
      </c>
      <c r="C133" s="92" t="s">
        <v>306</v>
      </c>
      <c r="D133" s="46">
        <v>3500</v>
      </c>
      <c r="E133" s="46">
        <v>460</v>
      </c>
      <c r="F133" s="46">
        <v>1860</v>
      </c>
      <c r="G133" s="41">
        <f t="shared" si="4"/>
        <v>0.5314285714285715</v>
      </c>
      <c r="H133" s="41">
        <f t="shared" si="2"/>
        <v>0.19809857142857146</v>
      </c>
      <c r="I133" s="83" t="s">
        <v>307</v>
      </c>
      <c r="J133" s="83" t="s">
        <v>24</v>
      </c>
      <c r="K133" s="93" t="s">
        <v>304</v>
      </c>
      <c r="L133" s="52"/>
    </row>
    <row r="134" spans="1:12" s="4" customFormat="1" ht="24">
      <c r="A134" s="55">
        <v>9</v>
      </c>
      <c r="B134" s="87" t="s">
        <v>308</v>
      </c>
      <c r="C134" s="50" t="s">
        <v>309</v>
      </c>
      <c r="D134" s="49">
        <v>3200</v>
      </c>
      <c r="E134" s="46">
        <v>830</v>
      </c>
      <c r="F134" s="46">
        <v>2240</v>
      </c>
      <c r="G134" s="41">
        <f t="shared" si="4"/>
        <v>0.7</v>
      </c>
      <c r="H134" s="41">
        <f aca="true" t="shared" si="5" ref="H134:H197">G134-0.33333</f>
        <v>0.36666999999999994</v>
      </c>
      <c r="I134" s="83" t="s">
        <v>310</v>
      </c>
      <c r="J134" s="83" t="s">
        <v>24</v>
      </c>
      <c r="K134" s="46" t="s">
        <v>261</v>
      </c>
      <c r="L134" s="46"/>
    </row>
    <row r="135" spans="1:12" s="4" customFormat="1" ht="36">
      <c r="A135" s="55">
        <v>10</v>
      </c>
      <c r="B135" s="51" t="s">
        <v>311</v>
      </c>
      <c r="C135" s="51" t="s">
        <v>312</v>
      </c>
      <c r="D135" s="55">
        <v>80000</v>
      </c>
      <c r="E135" s="46">
        <v>9620</v>
      </c>
      <c r="F135" s="46">
        <v>38180</v>
      </c>
      <c r="G135" s="41">
        <f t="shared" si="4"/>
        <v>0.47725</v>
      </c>
      <c r="H135" s="41">
        <f t="shared" si="5"/>
        <v>0.14392</v>
      </c>
      <c r="I135" s="83" t="s">
        <v>313</v>
      </c>
      <c r="J135" s="83" t="s">
        <v>24</v>
      </c>
      <c r="K135" s="55" t="s">
        <v>166</v>
      </c>
      <c r="L135" s="52" t="s">
        <v>59</v>
      </c>
    </row>
    <row r="136" spans="1:12" s="4" customFormat="1" ht="24">
      <c r="A136" s="55">
        <v>11</v>
      </c>
      <c r="B136" s="45" t="s">
        <v>314</v>
      </c>
      <c r="C136" s="45" t="s">
        <v>315</v>
      </c>
      <c r="D136" s="46">
        <v>80000</v>
      </c>
      <c r="E136" s="46">
        <v>9430</v>
      </c>
      <c r="F136" s="46">
        <v>37690</v>
      </c>
      <c r="G136" s="41">
        <f t="shared" si="4"/>
        <v>0.471125</v>
      </c>
      <c r="H136" s="41">
        <f t="shared" si="5"/>
        <v>0.137795</v>
      </c>
      <c r="I136" s="83" t="s">
        <v>316</v>
      </c>
      <c r="J136" s="83" t="s">
        <v>24</v>
      </c>
      <c r="K136" s="73" t="s">
        <v>261</v>
      </c>
      <c r="L136" s="52" t="s">
        <v>59</v>
      </c>
    </row>
    <row r="137" spans="1:12" s="4" customFormat="1" ht="24">
      <c r="A137" s="55">
        <v>12</v>
      </c>
      <c r="B137" s="97" t="s">
        <v>367</v>
      </c>
      <c r="C137" s="97" t="s">
        <v>368</v>
      </c>
      <c r="D137" s="46">
        <v>2000</v>
      </c>
      <c r="E137" s="46">
        <v>180</v>
      </c>
      <c r="F137" s="46">
        <v>800</v>
      </c>
      <c r="G137" s="41">
        <f t="shared" si="4"/>
        <v>0.4</v>
      </c>
      <c r="H137" s="41">
        <f t="shared" si="5"/>
        <v>0.06667000000000001</v>
      </c>
      <c r="I137" s="83" t="s">
        <v>369</v>
      </c>
      <c r="J137" s="83" t="s">
        <v>24</v>
      </c>
      <c r="K137" s="73" t="s">
        <v>261</v>
      </c>
      <c r="L137" s="52"/>
    </row>
    <row r="138" spans="1:12" s="4" customFormat="1" ht="24">
      <c r="A138" s="55">
        <v>13</v>
      </c>
      <c r="B138" s="45" t="s">
        <v>370</v>
      </c>
      <c r="C138" s="45" t="s">
        <v>371</v>
      </c>
      <c r="D138" s="46">
        <v>18000</v>
      </c>
      <c r="E138" s="46">
        <v>2220</v>
      </c>
      <c r="F138" s="46">
        <v>7690</v>
      </c>
      <c r="G138" s="41">
        <f t="shared" si="4"/>
        <v>0.4272222222222222</v>
      </c>
      <c r="H138" s="41">
        <f t="shared" si="5"/>
        <v>0.09389222222222221</v>
      </c>
      <c r="I138" s="83" t="s">
        <v>372</v>
      </c>
      <c r="J138" s="83" t="s">
        <v>24</v>
      </c>
      <c r="K138" s="46" t="s">
        <v>323</v>
      </c>
      <c r="L138" s="52"/>
    </row>
    <row r="139" spans="1:12" s="4" customFormat="1" ht="24">
      <c r="A139" s="55">
        <v>14</v>
      </c>
      <c r="B139" s="45" t="s">
        <v>373</v>
      </c>
      <c r="C139" s="45" t="s">
        <v>374</v>
      </c>
      <c r="D139" s="46">
        <v>8000</v>
      </c>
      <c r="E139" s="46">
        <v>1890</v>
      </c>
      <c r="F139" s="46">
        <v>5940</v>
      </c>
      <c r="G139" s="41">
        <f t="shared" si="4"/>
        <v>0.7425</v>
      </c>
      <c r="H139" s="41">
        <f t="shared" si="5"/>
        <v>0.40917000000000003</v>
      </c>
      <c r="I139" s="83" t="s">
        <v>375</v>
      </c>
      <c r="J139" s="83" t="s">
        <v>24</v>
      </c>
      <c r="K139" s="46" t="s">
        <v>261</v>
      </c>
      <c r="L139" s="52"/>
    </row>
    <row r="140" spans="1:12" s="6" customFormat="1" ht="24">
      <c r="A140" s="55">
        <v>15</v>
      </c>
      <c r="B140" s="45" t="s">
        <v>376</v>
      </c>
      <c r="C140" s="45" t="s">
        <v>377</v>
      </c>
      <c r="D140" s="46">
        <v>15000</v>
      </c>
      <c r="E140" s="46">
        <v>2630</v>
      </c>
      <c r="F140" s="46">
        <v>6800</v>
      </c>
      <c r="G140" s="41">
        <f t="shared" si="4"/>
        <v>0.4533333333333333</v>
      </c>
      <c r="H140" s="41">
        <f t="shared" si="5"/>
        <v>0.1200033333333333</v>
      </c>
      <c r="I140" s="83" t="s">
        <v>375</v>
      </c>
      <c r="J140" s="83" t="s">
        <v>24</v>
      </c>
      <c r="K140" s="46" t="s">
        <v>331</v>
      </c>
      <c r="L140" s="52"/>
    </row>
    <row r="141" spans="1:12" s="4" customFormat="1" ht="24">
      <c r="A141" s="55">
        <v>16</v>
      </c>
      <c r="B141" s="45" t="s">
        <v>378</v>
      </c>
      <c r="C141" s="45" t="s">
        <v>379</v>
      </c>
      <c r="D141" s="46">
        <v>15000</v>
      </c>
      <c r="E141" s="46">
        <v>1920</v>
      </c>
      <c r="F141" s="46">
        <v>6120</v>
      </c>
      <c r="G141" s="41">
        <f aca="true" t="shared" si="6" ref="G141:G204">F141/D141</f>
        <v>0.408</v>
      </c>
      <c r="H141" s="41">
        <f t="shared" si="5"/>
        <v>0.07466999999999996</v>
      </c>
      <c r="I141" s="83" t="s">
        <v>380</v>
      </c>
      <c r="J141" s="83" t="s">
        <v>24</v>
      </c>
      <c r="K141" s="46" t="s">
        <v>323</v>
      </c>
      <c r="L141" s="52"/>
    </row>
    <row r="142" spans="1:12" s="4" customFormat="1" ht="24">
      <c r="A142" s="55">
        <v>17</v>
      </c>
      <c r="B142" s="45" t="s">
        <v>381</v>
      </c>
      <c r="C142" s="45" t="s">
        <v>382</v>
      </c>
      <c r="D142" s="46">
        <v>8800</v>
      </c>
      <c r="E142" s="46">
        <v>1830</v>
      </c>
      <c r="F142" s="46">
        <v>4930</v>
      </c>
      <c r="G142" s="41">
        <f t="shared" si="6"/>
        <v>0.5602272727272727</v>
      </c>
      <c r="H142" s="41">
        <f t="shared" si="5"/>
        <v>0.22689727272727267</v>
      </c>
      <c r="I142" s="83" t="s">
        <v>383</v>
      </c>
      <c r="J142" s="83" t="s">
        <v>24</v>
      </c>
      <c r="K142" s="46" t="s">
        <v>331</v>
      </c>
      <c r="L142" s="52"/>
    </row>
    <row r="143" spans="1:12" s="4" customFormat="1" ht="24">
      <c r="A143" s="55">
        <v>18</v>
      </c>
      <c r="B143" s="45" t="s">
        <v>384</v>
      </c>
      <c r="C143" s="45" t="s">
        <v>385</v>
      </c>
      <c r="D143" s="46">
        <v>15000</v>
      </c>
      <c r="E143" s="46">
        <v>1320</v>
      </c>
      <c r="F143" s="46">
        <v>6950</v>
      </c>
      <c r="G143" s="41">
        <f t="shared" si="6"/>
        <v>0.4633333333333333</v>
      </c>
      <c r="H143" s="41">
        <f t="shared" si="5"/>
        <v>0.1300033333333333</v>
      </c>
      <c r="I143" s="83" t="s">
        <v>386</v>
      </c>
      <c r="J143" s="83" t="s">
        <v>24</v>
      </c>
      <c r="K143" s="46" t="s">
        <v>331</v>
      </c>
      <c r="L143" s="52"/>
    </row>
    <row r="144" spans="1:40" s="4" customFormat="1" ht="24">
      <c r="A144" s="55">
        <v>19</v>
      </c>
      <c r="B144" s="45" t="s">
        <v>387</v>
      </c>
      <c r="C144" s="45" t="s">
        <v>388</v>
      </c>
      <c r="D144" s="46">
        <v>12000</v>
      </c>
      <c r="E144" s="46">
        <v>2530</v>
      </c>
      <c r="F144" s="46">
        <v>6110</v>
      </c>
      <c r="G144" s="41">
        <f t="shared" si="6"/>
        <v>0.5091666666666667</v>
      </c>
      <c r="H144" s="41">
        <f t="shared" si="5"/>
        <v>0.17583666666666664</v>
      </c>
      <c r="I144" s="83" t="s">
        <v>389</v>
      </c>
      <c r="J144" s="83" t="s">
        <v>24</v>
      </c>
      <c r="K144" s="46" t="s">
        <v>304</v>
      </c>
      <c r="L144" s="52"/>
      <c r="AN144" s="101"/>
    </row>
    <row r="145" spans="1:12" s="7" customFormat="1" ht="24">
      <c r="A145" s="55">
        <v>20</v>
      </c>
      <c r="B145" s="48" t="s">
        <v>390</v>
      </c>
      <c r="C145" s="48" t="s">
        <v>391</v>
      </c>
      <c r="D145" s="46">
        <v>12000</v>
      </c>
      <c r="E145" s="46">
        <v>1680</v>
      </c>
      <c r="F145" s="46">
        <v>6310</v>
      </c>
      <c r="G145" s="41">
        <f t="shared" si="6"/>
        <v>0.5258333333333334</v>
      </c>
      <c r="H145" s="41">
        <f t="shared" si="5"/>
        <v>0.19250333333333336</v>
      </c>
      <c r="I145" s="83" t="s">
        <v>392</v>
      </c>
      <c r="J145" s="83" t="s">
        <v>24</v>
      </c>
      <c r="K145" s="46" t="s">
        <v>304</v>
      </c>
      <c r="L145" s="52"/>
    </row>
    <row r="146" spans="1:12" s="7" customFormat="1" ht="24">
      <c r="A146" s="55">
        <v>21</v>
      </c>
      <c r="B146" s="48" t="s">
        <v>393</v>
      </c>
      <c r="C146" s="48" t="s">
        <v>394</v>
      </c>
      <c r="D146" s="46">
        <v>8500</v>
      </c>
      <c r="E146" s="46">
        <v>1820</v>
      </c>
      <c r="F146" s="46">
        <v>5910</v>
      </c>
      <c r="G146" s="41">
        <f t="shared" si="6"/>
        <v>0.6952941176470588</v>
      </c>
      <c r="H146" s="41">
        <f t="shared" si="5"/>
        <v>0.3619641176470588</v>
      </c>
      <c r="I146" s="83" t="s">
        <v>395</v>
      </c>
      <c r="J146" s="83" t="s">
        <v>24</v>
      </c>
      <c r="K146" s="73" t="s">
        <v>261</v>
      </c>
      <c r="L146" s="52"/>
    </row>
    <row r="147" spans="1:40" s="2" customFormat="1" ht="24">
      <c r="A147" s="55">
        <v>22</v>
      </c>
      <c r="B147" s="45" t="s">
        <v>396</v>
      </c>
      <c r="C147" s="48" t="s">
        <v>397</v>
      </c>
      <c r="D147" s="46">
        <v>7800</v>
      </c>
      <c r="E147" s="46">
        <v>1450</v>
      </c>
      <c r="F147" s="46">
        <v>4580</v>
      </c>
      <c r="G147" s="41">
        <f t="shared" si="6"/>
        <v>0.5871794871794872</v>
      </c>
      <c r="H147" s="41">
        <f t="shared" si="5"/>
        <v>0.2538494871794872</v>
      </c>
      <c r="I147" s="83" t="s">
        <v>383</v>
      </c>
      <c r="J147" s="83" t="s">
        <v>24</v>
      </c>
      <c r="K147" s="46" t="s">
        <v>304</v>
      </c>
      <c r="L147" s="5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1:40" s="1" customFormat="1" ht="24">
      <c r="A148" s="55">
        <v>23</v>
      </c>
      <c r="B148" s="45" t="s">
        <v>398</v>
      </c>
      <c r="C148" s="68" t="s">
        <v>399</v>
      </c>
      <c r="D148" s="44">
        <v>8000</v>
      </c>
      <c r="E148" s="46">
        <v>1980</v>
      </c>
      <c r="F148" s="46">
        <v>4970</v>
      </c>
      <c r="G148" s="41">
        <f t="shared" si="6"/>
        <v>0.62125</v>
      </c>
      <c r="H148" s="41">
        <f t="shared" si="5"/>
        <v>0.28791999999999995</v>
      </c>
      <c r="I148" s="83" t="s">
        <v>400</v>
      </c>
      <c r="J148" s="83" t="s">
        <v>24</v>
      </c>
      <c r="K148" s="46" t="s">
        <v>323</v>
      </c>
      <c r="L148" s="52"/>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row>
    <row r="149" spans="1:12" s="4" customFormat="1" ht="48">
      <c r="A149" s="55">
        <v>24</v>
      </c>
      <c r="B149" s="58" t="s">
        <v>401</v>
      </c>
      <c r="C149" s="58" t="s">
        <v>402</v>
      </c>
      <c r="D149" s="52">
        <v>18000</v>
      </c>
      <c r="E149" s="46">
        <v>1620</v>
      </c>
      <c r="F149" s="46">
        <v>4970</v>
      </c>
      <c r="G149" s="41">
        <f t="shared" si="6"/>
        <v>0.2761111111111111</v>
      </c>
      <c r="H149" s="41">
        <f t="shared" si="5"/>
        <v>-0.05721888888888893</v>
      </c>
      <c r="I149" s="83" t="s">
        <v>403</v>
      </c>
      <c r="J149" s="83" t="s">
        <v>24</v>
      </c>
      <c r="K149" s="46" t="s">
        <v>323</v>
      </c>
      <c r="L149" s="52"/>
    </row>
    <row r="150" spans="1:40" s="1" customFormat="1" ht="24">
      <c r="A150" s="55">
        <v>25</v>
      </c>
      <c r="B150" s="45" t="s">
        <v>320</v>
      </c>
      <c r="C150" s="45" t="s">
        <v>404</v>
      </c>
      <c r="D150" s="46">
        <v>25000</v>
      </c>
      <c r="E150" s="46">
        <v>1660</v>
      </c>
      <c r="F150" s="46">
        <v>7200</v>
      </c>
      <c r="G150" s="41">
        <f t="shared" si="6"/>
        <v>0.288</v>
      </c>
      <c r="H150" s="41">
        <f t="shared" si="5"/>
        <v>-0.04533000000000004</v>
      </c>
      <c r="I150" s="83" t="s">
        <v>322</v>
      </c>
      <c r="J150" s="83" t="s">
        <v>24</v>
      </c>
      <c r="K150" s="57" t="s">
        <v>323</v>
      </c>
      <c r="L150" s="52"/>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row>
    <row r="151" spans="1:40" s="1" customFormat="1" ht="24">
      <c r="A151" s="55">
        <v>26</v>
      </c>
      <c r="B151" s="45" t="s">
        <v>405</v>
      </c>
      <c r="C151" s="45" t="s">
        <v>406</v>
      </c>
      <c r="D151" s="44">
        <v>4000</v>
      </c>
      <c r="E151" s="46">
        <v>320</v>
      </c>
      <c r="F151" s="46">
        <v>3820</v>
      </c>
      <c r="G151" s="41">
        <f t="shared" si="6"/>
        <v>0.955</v>
      </c>
      <c r="H151" s="41">
        <f t="shared" si="5"/>
        <v>0.62167</v>
      </c>
      <c r="I151" s="83" t="s">
        <v>260</v>
      </c>
      <c r="J151" s="83" t="s">
        <v>24</v>
      </c>
      <c r="K151" s="44" t="s">
        <v>331</v>
      </c>
      <c r="L151" s="52"/>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row>
    <row r="152" spans="1:40" s="1" customFormat="1" ht="108">
      <c r="A152" s="55">
        <v>27</v>
      </c>
      <c r="B152" s="59" t="s">
        <v>407</v>
      </c>
      <c r="C152" s="59" t="s">
        <v>408</v>
      </c>
      <c r="D152" s="57">
        <v>11000</v>
      </c>
      <c r="E152" s="46">
        <v>1120</v>
      </c>
      <c r="F152" s="46">
        <v>4780</v>
      </c>
      <c r="G152" s="41">
        <f t="shared" si="6"/>
        <v>0.43454545454545457</v>
      </c>
      <c r="H152" s="41">
        <f t="shared" si="5"/>
        <v>0.10121545454545455</v>
      </c>
      <c r="I152" s="83" t="s">
        <v>409</v>
      </c>
      <c r="J152" s="83" t="s">
        <v>24</v>
      </c>
      <c r="K152" s="57" t="s">
        <v>255</v>
      </c>
      <c r="L152" s="52"/>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row>
    <row r="153" spans="1:40" s="1" customFormat="1" ht="156">
      <c r="A153" s="55">
        <v>28</v>
      </c>
      <c r="B153" s="58" t="s">
        <v>410</v>
      </c>
      <c r="C153" s="45" t="s">
        <v>411</v>
      </c>
      <c r="D153" s="44">
        <v>1500</v>
      </c>
      <c r="E153" s="46">
        <v>350</v>
      </c>
      <c r="F153" s="46">
        <v>960</v>
      </c>
      <c r="G153" s="41">
        <f t="shared" si="6"/>
        <v>0.64</v>
      </c>
      <c r="H153" s="41">
        <f t="shared" si="5"/>
        <v>0.30667</v>
      </c>
      <c r="I153" s="83" t="s">
        <v>412</v>
      </c>
      <c r="J153" s="83" t="s">
        <v>24</v>
      </c>
      <c r="K153" s="44" t="s">
        <v>331</v>
      </c>
      <c r="L153" s="52"/>
      <c r="M153" s="100"/>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row>
    <row r="154" spans="1:12" s="4" customFormat="1" ht="19.5" customHeight="1">
      <c r="A154" s="40" t="s">
        <v>413</v>
      </c>
      <c r="B154" s="40"/>
      <c r="C154" s="40"/>
      <c r="D154" s="43">
        <f>SUM(D155:D167)</f>
        <v>81860</v>
      </c>
      <c r="E154" s="16">
        <f>SUM(E155:E167)</f>
        <v>5930</v>
      </c>
      <c r="F154" s="16">
        <f>SUM(F155:F167)</f>
        <v>26510</v>
      </c>
      <c r="G154" s="41">
        <f t="shared" si="6"/>
        <v>0.32384559003176155</v>
      </c>
      <c r="H154" s="41">
        <f t="shared" si="5"/>
        <v>-0.00948440996823846</v>
      </c>
      <c r="I154" s="79"/>
      <c r="J154" s="79"/>
      <c r="K154" s="81"/>
      <c r="L154" s="80"/>
    </row>
    <row r="155" spans="1:12" s="4" customFormat="1" ht="36">
      <c r="A155" s="55">
        <v>29</v>
      </c>
      <c r="B155" s="47" t="s">
        <v>113</v>
      </c>
      <c r="C155" s="47" t="s">
        <v>114</v>
      </c>
      <c r="D155" s="61">
        <v>2000</v>
      </c>
      <c r="E155" s="46">
        <v>150</v>
      </c>
      <c r="F155" s="46">
        <v>660</v>
      </c>
      <c r="G155" s="41">
        <f t="shared" si="6"/>
        <v>0.33</v>
      </c>
      <c r="H155" s="41">
        <f t="shared" si="5"/>
        <v>-0.0033299999999999996</v>
      </c>
      <c r="I155" s="83" t="s">
        <v>115</v>
      </c>
      <c r="J155" s="83" t="s">
        <v>24</v>
      </c>
      <c r="K155" s="55" t="s">
        <v>116</v>
      </c>
      <c r="L155" s="52"/>
    </row>
    <row r="156" spans="1:12" s="4" customFormat="1" ht="33" customHeight="1">
      <c r="A156" s="55">
        <v>30</v>
      </c>
      <c r="B156" s="90" t="s">
        <v>414</v>
      </c>
      <c r="C156" s="91" t="s">
        <v>415</v>
      </c>
      <c r="D156" s="93">
        <v>2000</v>
      </c>
      <c r="E156" s="46">
        <v>1120</v>
      </c>
      <c r="F156" s="46">
        <v>6380</v>
      </c>
      <c r="G156" s="41">
        <f t="shared" si="6"/>
        <v>3.19</v>
      </c>
      <c r="H156" s="41">
        <f t="shared" si="5"/>
        <v>2.85667</v>
      </c>
      <c r="I156" s="83" t="s">
        <v>416</v>
      </c>
      <c r="J156" s="83" t="s">
        <v>24</v>
      </c>
      <c r="K156" s="55" t="s">
        <v>304</v>
      </c>
      <c r="L156" s="52"/>
    </row>
    <row r="157" spans="1:12" s="4" customFormat="1" ht="36">
      <c r="A157" s="55">
        <v>31</v>
      </c>
      <c r="B157" s="45" t="s">
        <v>417</v>
      </c>
      <c r="C157" s="45" t="s">
        <v>418</v>
      </c>
      <c r="D157" s="44">
        <v>1000</v>
      </c>
      <c r="E157" s="46">
        <v>190</v>
      </c>
      <c r="F157" s="46">
        <v>650</v>
      </c>
      <c r="G157" s="41">
        <f t="shared" si="6"/>
        <v>0.65</v>
      </c>
      <c r="H157" s="41">
        <f t="shared" si="5"/>
        <v>0.31667</v>
      </c>
      <c r="I157" s="83" t="s">
        <v>366</v>
      </c>
      <c r="J157" s="83" t="s">
        <v>24</v>
      </c>
      <c r="K157" s="55" t="s">
        <v>331</v>
      </c>
      <c r="L157" s="52"/>
    </row>
    <row r="158" spans="1:12" s="4" customFormat="1" ht="36">
      <c r="A158" s="55">
        <v>32</v>
      </c>
      <c r="B158" s="62" t="s">
        <v>419</v>
      </c>
      <c r="C158" s="62" t="s">
        <v>420</v>
      </c>
      <c r="D158" s="64">
        <v>3800</v>
      </c>
      <c r="E158" s="46">
        <v>720</v>
      </c>
      <c r="F158" s="46">
        <v>1980</v>
      </c>
      <c r="G158" s="41">
        <f t="shared" si="6"/>
        <v>0.5210526315789473</v>
      </c>
      <c r="H158" s="41">
        <f t="shared" si="5"/>
        <v>0.1877226315789473</v>
      </c>
      <c r="I158" s="83" t="s">
        <v>421</v>
      </c>
      <c r="J158" s="83" t="s">
        <v>24</v>
      </c>
      <c r="K158" s="55" t="s">
        <v>422</v>
      </c>
      <c r="L158" s="52"/>
    </row>
    <row r="159" spans="1:12" s="4" customFormat="1" ht="60">
      <c r="A159" s="55">
        <v>33</v>
      </c>
      <c r="B159" s="45" t="s">
        <v>423</v>
      </c>
      <c r="C159" s="45" t="s">
        <v>424</v>
      </c>
      <c r="D159" s="44">
        <v>1000</v>
      </c>
      <c r="E159" s="46">
        <v>180</v>
      </c>
      <c r="F159" s="46">
        <v>540</v>
      </c>
      <c r="G159" s="41">
        <f t="shared" si="6"/>
        <v>0.54</v>
      </c>
      <c r="H159" s="41">
        <f t="shared" si="5"/>
        <v>0.20667000000000002</v>
      </c>
      <c r="I159" s="83" t="s">
        <v>425</v>
      </c>
      <c r="J159" s="83" t="s">
        <v>24</v>
      </c>
      <c r="K159" s="44" t="s">
        <v>331</v>
      </c>
      <c r="L159" s="52"/>
    </row>
    <row r="160" spans="1:12" s="4" customFormat="1" ht="36">
      <c r="A160" s="55">
        <v>34</v>
      </c>
      <c r="B160" s="45" t="s">
        <v>328</v>
      </c>
      <c r="C160" s="45" t="s">
        <v>329</v>
      </c>
      <c r="D160" s="44">
        <v>3000</v>
      </c>
      <c r="E160" s="46">
        <v>0</v>
      </c>
      <c r="F160" s="46">
        <v>150</v>
      </c>
      <c r="G160" s="41">
        <f t="shared" si="6"/>
        <v>0.05</v>
      </c>
      <c r="H160" s="41">
        <f t="shared" si="5"/>
        <v>-0.28333</v>
      </c>
      <c r="I160" s="83" t="s">
        <v>330</v>
      </c>
      <c r="J160" s="83" t="s">
        <v>24</v>
      </c>
      <c r="K160" s="55" t="s">
        <v>331</v>
      </c>
      <c r="L160" s="46" t="s">
        <v>109</v>
      </c>
    </row>
    <row r="161" spans="1:12" s="4" customFormat="1" ht="24">
      <c r="A161" s="55">
        <v>35</v>
      </c>
      <c r="B161" s="45" t="s">
        <v>426</v>
      </c>
      <c r="C161" s="45" t="s">
        <v>427</v>
      </c>
      <c r="D161" s="44">
        <v>45000</v>
      </c>
      <c r="E161" s="46">
        <v>320</v>
      </c>
      <c r="F161" s="46">
        <v>1140</v>
      </c>
      <c r="G161" s="41">
        <f t="shared" si="6"/>
        <v>0.025333333333333333</v>
      </c>
      <c r="H161" s="41">
        <f t="shared" si="5"/>
        <v>-0.3079966666666667</v>
      </c>
      <c r="I161" s="83" t="s">
        <v>366</v>
      </c>
      <c r="J161" s="83" t="s">
        <v>24</v>
      </c>
      <c r="K161" s="55" t="s">
        <v>304</v>
      </c>
      <c r="L161" s="52"/>
    </row>
    <row r="162" spans="1:40" s="1" customFormat="1" ht="24">
      <c r="A162" s="55">
        <v>36</v>
      </c>
      <c r="B162" s="90" t="s">
        <v>428</v>
      </c>
      <c r="C162" s="91" t="s">
        <v>429</v>
      </c>
      <c r="D162" s="93">
        <v>4860</v>
      </c>
      <c r="E162" s="46">
        <v>220</v>
      </c>
      <c r="F162" s="46">
        <v>5900</v>
      </c>
      <c r="G162" s="41">
        <f t="shared" si="6"/>
        <v>1.213991769547325</v>
      </c>
      <c r="H162" s="41">
        <f t="shared" si="5"/>
        <v>0.880661769547325</v>
      </c>
      <c r="I162" s="83" t="s">
        <v>430</v>
      </c>
      <c r="J162" s="83" t="s">
        <v>24</v>
      </c>
      <c r="K162" s="55" t="s">
        <v>304</v>
      </c>
      <c r="L162" s="45"/>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row>
    <row r="163" spans="1:40" s="1" customFormat="1" ht="42.75" customHeight="1">
      <c r="A163" s="55">
        <v>37</v>
      </c>
      <c r="B163" s="45" t="s">
        <v>431</v>
      </c>
      <c r="C163" s="45" t="s">
        <v>432</v>
      </c>
      <c r="D163" s="46">
        <v>3000</v>
      </c>
      <c r="E163" s="46">
        <v>0</v>
      </c>
      <c r="F163" s="46">
        <v>560</v>
      </c>
      <c r="G163" s="41">
        <f t="shared" si="6"/>
        <v>0.18666666666666668</v>
      </c>
      <c r="H163" s="41">
        <f t="shared" si="5"/>
        <v>-0.14666333333333334</v>
      </c>
      <c r="I163" s="83" t="s">
        <v>433</v>
      </c>
      <c r="J163" s="83" t="s">
        <v>24</v>
      </c>
      <c r="K163" s="46" t="s">
        <v>331</v>
      </c>
      <c r="L163" s="52"/>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row>
    <row r="164" spans="1:40" s="1" customFormat="1" ht="54.75" customHeight="1">
      <c r="A164" s="55">
        <v>38</v>
      </c>
      <c r="B164" s="45" t="s">
        <v>434</v>
      </c>
      <c r="C164" s="45" t="s">
        <v>435</v>
      </c>
      <c r="D164" s="46">
        <v>2200</v>
      </c>
      <c r="E164" s="46">
        <v>210</v>
      </c>
      <c r="F164" s="46">
        <v>840</v>
      </c>
      <c r="G164" s="41">
        <f t="shared" si="6"/>
        <v>0.38181818181818183</v>
      </c>
      <c r="H164" s="41">
        <f t="shared" si="5"/>
        <v>0.04848818181818182</v>
      </c>
      <c r="I164" s="83" t="s">
        <v>366</v>
      </c>
      <c r="J164" s="83" t="s">
        <v>24</v>
      </c>
      <c r="K164" s="46" t="s">
        <v>331</v>
      </c>
      <c r="L164" s="46"/>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row>
    <row r="165" spans="1:40" s="1" customFormat="1" ht="24">
      <c r="A165" s="55">
        <v>39</v>
      </c>
      <c r="B165" s="45" t="s">
        <v>436</v>
      </c>
      <c r="C165" s="45" t="s">
        <v>437</v>
      </c>
      <c r="D165" s="46">
        <v>3000</v>
      </c>
      <c r="E165" s="46">
        <v>390</v>
      </c>
      <c r="F165" s="46">
        <v>1240</v>
      </c>
      <c r="G165" s="41">
        <f t="shared" si="6"/>
        <v>0.41333333333333333</v>
      </c>
      <c r="H165" s="41">
        <f t="shared" si="5"/>
        <v>0.08000333333333332</v>
      </c>
      <c r="I165" s="83" t="s">
        <v>322</v>
      </c>
      <c r="J165" s="83" t="s">
        <v>24</v>
      </c>
      <c r="K165" s="46" t="s">
        <v>331</v>
      </c>
      <c r="L165" s="46"/>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row>
    <row r="166" spans="1:40" s="1" customFormat="1" ht="24">
      <c r="A166" s="55">
        <v>40</v>
      </c>
      <c r="B166" s="45" t="s">
        <v>438</v>
      </c>
      <c r="C166" s="45" t="s">
        <v>439</v>
      </c>
      <c r="D166" s="46">
        <v>10000</v>
      </c>
      <c r="E166" s="46">
        <v>2320</v>
      </c>
      <c r="F166" s="46">
        <v>6180</v>
      </c>
      <c r="G166" s="41">
        <f t="shared" si="6"/>
        <v>0.618</v>
      </c>
      <c r="H166" s="41">
        <f t="shared" si="5"/>
        <v>0.28467</v>
      </c>
      <c r="I166" s="83" t="s">
        <v>425</v>
      </c>
      <c r="J166" s="83" t="s">
        <v>24</v>
      </c>
      <c r="K166" s="52" t="s">
        <v>261</v>
      </c>
      <c r="L166" s="46"/>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row>
    <row r="167" spans="1:12" s="7" customFormat="1" ht="24">
      <c r="A167" s="55">
        <v>41</v>
      </c>
      <c r="B167" s="58" t="s">
        <v>440</v>
      </c>
      <c r="C167" s="58" t="s">
        <v>441</v>
      </c>
      <c r="D167" s="52">
        <v>1000</v>
      </c>
      <c r="E167" s="46">
        <v>110</v>
      </c>
      <c r="F167" s="46">
        <v>290</v>
      </c>
      <c r="G167" s="41">
        <f t="shared" si="6"/>
        <v>0.29</v>
      </c>
      <c r="H167" s="41">
        <f t="shared" si="5"/>
        <v>-0.043330000000000035</v>
      </c>
      <c r="I167" s="83" t="s">
        <v>366</v>
      </c>
      <c r="J167" s="83" t="s">
        <v>24</v>
      </c>
      <c r="K167" s="55" t="s">
        <v>255</v>
      </c>
      <c r="L167" s="52"/>
    </row>
    <row r="168" spans="1:12" s="4" customFormat="1" ht="18" customHeight="1">
      <c r="A168" s="40" t="s">
        <v>442</v>
      </c>
      <c r="B168" s="40"/>
      <c r="C168" s="40"/>
      <c r="D168" s="43">
        <f>D169+D197</f>
        <v>211800</v>
      </c>
      <c r="E168" s="16">
        <f>E169+E197</f>
        <v>26320</v>
      </c>
      <c r="F168" s="16">
        <f>F169+F197</f>
        <v>87030</v>
      </c>
      <c r="G168" s="41">
        <f t="shared" si="6"/>
        <v>0.41090651558073654</v>
      </c>
      <c r="H168" s="41">
        <f t="shared" si="5"/>
        <v>0.07757651558073653</v>
      </c>
      <c r="I168" s="79"/>
      <c r="J168" s="79"/>
      <c r="K168" s="81"/>
      <c r="L168" s="80"/>
    </row>
    <row r="169" spans="1:12" s="4" customFormat="1" ht="18.75" customHeight="1">
      <c r="A169" s="40" t="s">
        <v>443</v>
      </c>
      <c r="B169" s="40"/>
      <c r="C169" s="40"/>
      <c r="D169" s="43">
        <f>SUM(D170:D196)</f>
        <v>194000</v>
      </c>
      <c r="E169" s="16">
        <f>SUM(E170:E196)</f>
        <v>24220</v>
      </c>
      <c r="F169" s="16">
        <f>SUM(F170:F196)</f>
        <v>80510</v>
      </c>
      <c r="G169" s="41">
        <f t="shared" si="6"/>
        <v>0.415</v>
      </c>
      <c r="H169" s="41">
        <f t="shared" si="5"/>
        <v>0.08166999999999996</v>
      </c>
      <c r="I169" s="79"/>
      <c r="J169" s="79"/>
      <c r="K169" s="81"/>
      <c r="L169" s="80"/>
    </row>
    <row r="170" spans="1:40" s="2" customFormat="1" ht="60">
      <c r="A170" s="55">
        <v>1</v>
      </c>
      <c r="B170" s="45" t="s">
        <v>27</v>
      </c>
      <c r="C170" s="45" t="s">
        <v>28</v>
      </c>
      <c r="D170" s="44">
        <v>40000</v>
      </c>
      <c r="E170" s="46">
        <v>9000</v>
      </c>
      <c r="F170" s="46">
        <v>19050</v>
      </c>
      <c r="G170" s="41">
        <f t="shared" si="6"/>
        <v>0.47625</v>
      </c>
      <c r="H170" s="41">
        <f t="shared" si="5"/>
        <v>0.14292</v>
      </c>
      <c r="I170" s="83" t="s">
        <v>29</v>
      </c>
      <c r="J170" s="83" t="s">
        <v>24</v>
      </c>
      <c r="K170" s="44" t="s">
        <v>30</v>
      </c>
      <c r="L170" s="46" t="s">
        <v>26</v>
      </c>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1:40" s="2" customFormat="1" ht="24">
      <c r="A171" s="55">
        <v>2</v>
      </c>
      <c r="B171" s="47" t="s">
        <v>31</v>
      </c>
      <c r="C171" s="47" t="s">
        <v>32</v>
      </c>
      <c r="D171" s="46">
        <v>8000</v>
      </c>
      <c r="E171" s="46">
        <v>650</v>
      </c>
      <c r="F171" s="46">
        <v>2660</v>
      </c>
      <c r="G171" s="41">
        <f t="shared" si="6"/>
        <v>0.3325</v>
      </c>
      <c r="H171" s="41">
        <f t="shared" si="5"/>
        <v>-0.0008299999999999974</v>
      </c>
      <c r="I171" s="83" t="s">
        <v>33</v>
      </c>
      <c r="J171" s="83" t="s">
        <v>24</v>
      </c>
      <c r="K171" s="84" t="s">
        <v>34</v>
      </c>
      <c r="L171" s="46"/>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1:40" s="2" customFormat="1" ht="33.75">
      <c r="A172" s="55">
        <v>3</v>
      </c>
      <c r="B172" s="50" t="s">
        <v>67</v>
      </c>
      <c r="C172" s="50" t="s">
        <v>68</v>
      </c>
      <c r="D172" s="49">
        <v>2000</v>
      </c>
      <c r="E172" s="46">
        <v>0</v>
      </c>
      <c r="F172" s="46">
        <v>0</v>
      </c>
      <c r="G172" s="41">
        <f t="shared" si="6"/>
        <v>0</v>
      </c>
      <c r="H172" s="41">
        <f t="shared" si="5"/>
        <v>-0.33333</v>
      </c>
      <c r="I172" s="83" t="s">
        <v>69</v>
      </c>
      <c r="J172" s="83" t="s">
        <v>70</v>
      </c>
      <c r="K172" s="55" t="s">
        <v>34</v>
      </c>
      <c r="L172" s="46"/>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1:40" s="2" customFormat="1" ht="48">
      <c r="A173" s="55">
        <v>4</v>
      </c>
      <c r="B173" s="45" t="s">
        <v>355</v>
      </c>
      <c r="C173" s="48" t="s">
        <v>356</v>
      </c>
      <c r="D173" s="46">
        <v>5000</v>
      </c>
      <c r="E173" s="46">
        <v>850</v>
      </c>
      <c r="F173" s="46">
        <v>2780</v>
      </c>
      <c r="G173" s="41">
        <f t="shared" si="6"/>
        <v>0.556</v>
      </c>
      <c r="H173" s="41">
        <f t="shared" si="5"/>
        <v>0.22267000000000003</v>
      </c>
      <c r="I173" s="83" t="s">
        <v>357</v>
      </c>
      <c r="J173" s="83" t="s">
        <v>24</v>
      </c>
      <c r="K173" s="44" t="s">
        <v>82</v>
      </c>
      <c r="L173" s="46"/>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1:40" s="2" customFormat="1" ht="36">
      <c r="A174" s="55">
        <v>5</v>
      </c>
      <c r="B174" s="62" t="s">
        <v>358</v>
      </c>
      <c r="C174" s="45" t="s">
        <v>359</v>
      </c>
      <c r="D174" s="44">
        <v>6000</v>
      </c>
      <c r="E174" s="46">
        <v>950</v>
      </c>
      <c r="F174" s="46">
        <v>3610</v>
      </c>
      <c r="G174" s="41">
        <f t="shared" si="6"/>
        <v>0.6016666666666667</v>
      </c>
      <c r="H174" s="41">
        <f t="shared" si="5"/>
        <v>0.26833666666666667</v>
      </c>
      <c r="I174" s="83" t="s">
        <v>360</v>
      </c>
      <c r="J174" s="83" t="s">
        <v>24</v>
      </c>
      <c r="K174" s="55" t="s">
        <v>77</v>
      </c>
      <c r="L174" s="46"/>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1:40" s="2" customFormat="1" ht="123.75">
      <c r="A175" s="55">
        <v>6</v>
      </c>
      <c r="B175" s="48" t="s">
        <v>444</v>
      </c>
      <c r="C175" s="98" t="s">
        <v>445</v>
      </c>
      <c r="D175" s="44">
        <v>20000</v>
      </c>
      <c r="E175" s="46">
        <v>1600</v>
      </c>
      <c r="F175" s="46">
        <v>3700</v>
      </c>
      <c r="G175" s="41">
        <f t="shared" si="6"/>
        <v>0.185</v>
      </c>
      <c r="H175" s="41">
        <f t="shared" si="5"/>
        <v>-0.14833000000000002</v>
      </c>
      <c r="I175" s="83" t="s">
        <v>446</v>
      </c>
      <c r="J175" s="83" t="s">
        <v>24</v>
      </c>
      <c r="K175" s="61" t="s">
        <v>422</v>
      </c>
      <c r="L175" s="46"/>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1:40" s="2" customFormat="1" ht="105" customHeight="1">
      <c r="A176" s="55">
        <v>7</v>
      </c>
      <c r="B176" s="59" t="s">
        <v>447</v>
      </c>
      <c r="C176" s="99" t="s">
        <v>448</v>
      </c>
      <c r="D176" s="57">
        <v>3000</v>
      </c>
      <c r="E176" s="46">
        <v>0</v>
      </c>
      <c r="F176" s="46">
        <v>3000</v>
      </c>
      <c r="G176" s="41">
        <f t="shared" si="6"/>
        <v>1</v>
      </c>
      <c r="H176" s="41">
        <f t="shared" si="5"/>
        <v>0.66667</v>
      </c>
      <c r="I176" s="83" t="s">
        <v>449</v>
      </c>
      <c r="J176" s="83" t="s">
        <v>24</v>
      </c>
      <c r="K176" s="61" t="s">
        <v>450</v>
      </c>
      <c r="L176" s="46"/>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1:40" s="2" customFormat="1" ht="48" customHeight="1">
      <c r="A177" s="55">
        <v>8</v>
      </c>
      <c r="B177" s="58" t="s">
        <v>451</v>
      </c>
      <c r="C177" s="58" t="s">
        <v>452</v>
      </c>
      <c r="D177" s="44">
        <v>3000</v>
      </c>
      <c r="E177" s="46">
        <v>50</v>
      </c>
      <c r="F177" s="46">
        <v>400</v>
      </c>
      <c r="G177" s="41">
        <f t="shared" si="6"/>
        <v>0.13333333333333333</v>
      </c>
      <c r="H177" s="41">
        <f t="shared" si="5"/>
        <v>-0.19999666666666668</v>
      </c>
      <c r="I177" s="83" t="s">
        <v>453</v>
      </c>
      <c r="J177" s="83" t="s">
        <v>24</v>
      </c>
      <c r="K177" s="61" t="s">
        <v>82</v>
      </c>
      <c r="L177" s="46"/>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1:40" s="2" customFormat="1" ht="48">
      <c r="A178" s="55">
        <v>9</v>
      </c>
      <c r="B178" s="58" t="s">
        <v>361</v>
      </c>
      <c r="C178" s="58" t="s">
        <v>362</v>
      </c>
      <c r="D178" s="44">
        <v>4000</v>
      </c>
      <c r="E178" s="46">
        <v>50</v>
      </c>
      <c r="F178" s="46">
        <v>1150</v>
      </c>
      <c r="G178" s="41">
        <f t="shared" si="6"/>
        <v>0.2875</v>
      </c>
      <c r="H178" s="41">
        <f t="shared" si="5"/>
        <v>-0.04583000000000004</v>
      </c>
      <c r="I178" s="83" t="s">
        <v>363</v>
      </c>
      <c r="J178" s="83" t="s">
        <v>24</v>
      </c>
      <c r="K178" s="61" t="s">
        <v>82</v>
      </c>
      <c r="L178" s="46"/>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1:40" s="2" customFormat="1" ht="24">
      <c r="A179" s="55">
        <v>10</v>
      </c>
      <c r="B179" s="58" t="s">
        <v>454</v>
      </c>
      <c r="C179" s="58" t="s">
        <v>455</v>
      </c>
      <c r="D179" s="44">
        <v>5000</v>
      </c>
      <c r="E179" s="46">
        <v>200</v>
      </c>
      <c r="F179" s="46">
        <v>4700</v>
      </c>
      <c r="G179" s="41">
        <f t="shared" si="6"/>
        <v>0.94</v>
      </c>
      <c r="H179" s="41">
        <f t="shared" si="5"/>
        <v>0.6066699999999999</v>
      </c>
      <c r="I179" s="83" t="s">
        <v>456</v>
      </c>
      <c r="J179" s="83" t="s">
        <v>24</v>
      </c>
      <c r="K179" s="61" t="s">
        <v>82</v>
      </c>
      <c r="L179" s="46"/>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1:40" s="2" customFormat="1" ht="60">
      <c r="A180" s="55">
        <v>11</v>
      </c>
      <c r="B180" s="58" t="s">
        <v>457</v>
      </c>
      <c r="C180" s="58" t="s">
        <v>458</v>
      </c>
      <c r="D180" s="44">
        <v>2000</v>
      </c>
      <c r="E180" s="46">
        <v>200</v>
      </c>
      <c r="F180" s="46">
        <v>1400</v>
      </c>
      <c r="G180" s="41">
        <f t="shared" si="6"/>
        <v>0.7</v>
      </c>
      <c r="H180" s="41">
        <f t="shared" si="5"/>
        <v>0.36666999999999994</v>
      </c>
      <c r="I180" s="83" t="s">
        <v>459</v>
      </c>
      <c r="J180" s="83" t="s">
        <v>24</v>
      </c>
      <c r="K180" s="61" t="s">
        <v>450</v>
      </c>
      <c r="L180" s="46"/>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1:40" s="2" customFormat="1" ht="24">
      <c r="A181" s="55">
        <v>12</v>
      </c>
      <c r="B181" s="45" t="s">
        <v>460</v>
      </c>
      <c r="C181" s="48" t="s">
        <v>461</v>
      </c>
      <c r="D181" s="46">
        <v>3000</v>
      </c>
      <c r="E181" s="46">
        <v>900</v>
      </c>
      <c r="F181" s="46">
        <v>1700</v>
      </c>
      <c r="G181" s="41">
        <f t="shared" si="6"/>
        <v>0.5666666666666667</v>
      </c>
      <c r="H181" s="41">
        <f t="shared" si="5"/>
        <v>0.23333666666666664</v>
      </c>
      <c r="I181" s="83" t="s">
        <v>462</v>
      </c>
      <c r="J181" s="83" t="s">
        <v>24</v>
      </c>
      <c r="K181" s="61" t="s">
        <v>463</v>
      </c>
      <c r="L181" s="46"/>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1:40" s="2" customFormat="1" ht="36">
      <c r="A182" s="55">
        <v>13</v>
      </c>
      <c r="B182" s="45" t="s">
        <v>464</v>
      </c>
      <c r="C182" s="48" t="s">
        <v>465</v>
      </c>
      <c r="D182" s="46">
        <v>4000</v>
      </c>
      <c r="E182" s="46">
        <v>300</v>
      </c>
      <c r="F182" s="46">
        <v>3800</v>
      </c>
      <c r="G182" s="41">
        <f t="shared" si="6"/>
        <v>0.95</v>
      </c>
      <c r="H182" s="41">
        <f t="shared" si="5"/>
        <v>0.6166699999999999</v>
      </c>
      <c r="I182" s="83" t="s">
        <v>466</v>
      </c>
      <c r="J182" s="83" t="s">
        <v>24</v>
      </c>
      <c r="K182" s="61" t="s">
        <v>463</v>
      </c>
      <c r="L182" s="46"/>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1:12" s="4" customFormat="1" ht="24">
      <c r="A183" s="55">
        <v>14</v>
      </c>
      <c r="B183" s="45" t="s">
        <v>467</v>
      </c>
      <c r="C183" s="48" t="s">
        <v>468</v>
      </c>
      <c r="D183" s="46">
        <v>3000</v>
      </c>
      <c r="E183" s="46">
        <v>450</v>
      </c>
      <c r="F183" s="46">
        <v>750</v>
      </c>
      <c r="G183" s="41">
        <f t="shared" si="6"/>
        <v>0.25</v>
      </c>
      <c r="H183" s="41">
        <f t="shared" si="5"/>
        <v>-0.08333000000000002</v>
      </c>
      <c r="I183" s="83" t="s">
        <v>469</v>
      </c>
      <c r="J183" s="83" t="s">
        <v>24</v>
      </c>
      <c r="K183" s="46" t="s">
        <v>77</v>
      </c>
      <c r="L183" s="46"/>
    </row>
    <row r="184" spans="1:12" s="4" customFormat="1" ht="126" customHeight="1">
      <c r="A184" s="55">
        <v>15</v>
      </c>
      <c r="B184" s="51" t="s">
        <v>470</v>
      </c>
      <c r="C184" s="51" t="s">
        <v>471</v>
      </c>
      <c r="D184" s="55">
        <v>2500</v>
      </c>
      <c r="E184" s="46">
        <v>50</v>
      </c>
      <c r="F184" s="46">
        <v>550</v>
      </c>
      <c r="G184" s="41">
        <f t="shared" si="6"/>
        <v>0.22</v>
      </c>
      <c r="H184" s="41">
        <f t="shared" si="5"/>
        <v>-0.11333000000000001</v>
      </c>
      <c r="I184" s="83" t="s">
        <v>472</v>
      </c>
      <c r="J184" s="83" t="s">
        <v>473</v>
      </c>
      <c r="K184" s="55" t="s">
        <v>450</v>
      </c>
      <c r="L184" s="46"/>
    </row>
    <row r="185" spans="1:12" s="4" customFormat="1" ht="48">
      <c r="A185" s="55">
        <v>16</v>
      </c>
      <c r="B185" s="58" t="s">
        <v>474</v>
      </c>
      <c r="C185" s="58" t="s">
        <v>475</v>
      </c>
      <c r="D185" s="71">
        <v>3000</v>
      </c>
      <c r="E185" s="46">
        <v>250</v>
      </c>
      <c r="F185" s="46">
        <v>1500</v>
      </c>
      <c r="G185" s="41">
        <f t="shared" si="6"/>
        <v>0.5</v>
      </c>
      <c r="H185" s="41">
        <f t="shared" si="5"/>
        <v>0.16666999999999998</v>
      </c>
      <c r="I185" s="83" t="s">
        <v>476</v>
      </c>
      <c r="J185" s="83" t="s">
        <v>24</v>
      </c>
      <c r="K185" s="55" t="s">
        <v>422</v>
      </c>
      <c r="L185" s="46"/>
    </row>
    <row r="186" spans="1:12" s="4" customFormat="1" ht="48">
      <c r="A186" s="55">
        <v>17</v>
      </c>
      <c r="B186" s="58" t="s">
        <v>401</v>
      </c>
      <c r="C186" s="58" t="s">
        <v>402</v>
      </c>
      <c r="D186" s="52">
        <v>18000</v>
      </c>
      <c r="E186" s="46">
        <v>1620</v>
      </c>
      <c r="F186" s="46">
        <v>4970</v>
      </c>
      <c r="G186" s="41">
        <f t="shared" si="6"/>
        <v>0.2761111111111111</v>
      </c>
      <c r="H186" s="41">
        <f t="shared" si="5"/>
        <v>-0.05721888888888893</v>
      </c>
      <c r="I186" s="83" t="s">
        <v>403</v>
      </c>
      <c r="J186" s="83" t="s">
        <v>24</v>
      </c>
      <c r="K186" s="46" t="s">
        <v>323</v>
      </c>
      <c r="L186" s="46"/>
    </row>
    <row r="187" spans="1:12" s="4" customFormat="1" ht="60.75" customHeight="1">
      <c r="A187" s="55">
        <v>18</v>
      </c>
      <c r="B187" s="45" t="s">
        <v>477</v>
      </c>
      <c r="C187" s="45" t="s">
        <v>478</v>
      </c>
      <c r="D187" s="73">
        <v>10000</v>
      </c>
      <c r="E187" s="46">
        <v>1200</v>
      </c>
      <c r="F187" s="46">
        <v>4100</v>
      </c>
      <c r="G187" s="41">
        <f t="shared" si="6"/>
        <v>0.41</v>
      </c>
      <c r="H187" s="41">
        <f t="shared" si="5"/>
        <v>0.07666999999999996</v>
      </c>
      <c r="I187" s="83" t="s">
        <v>479</v>
      </c>
      <c r="J187" s="83" t="s">
        <v>24</v>
      </c>
      <c r="K187" s="55" t="s">
        <v>422</v>
      </c>
      <c r="L187" s="46"/>
    </row>
    <row r="188" spans="1:12" s="4" customFormat="1" ht="33.75">
      <c r="A188" s="55">
        <v>19</v>
      </c>
      <c r="B188" s="45" t="s">
        <v>480</v>
      </c>
      <c r="C188" s="45" t="s">
        <v>481</v>
      </c>
      <c r="D188" s="46">
        <v>5000</v>
      </c>
      <c r="E188" s="46">
        <v>350</v>
      </c>
      <c r="F188" s="46">
        <v>1250</v>
      </c>
      <c r="G188" s="41">
        <f t="shared" si="6"/>
        <v>0.25</v>
      </c>
      <c r="H188" s="41">
        <f t="shared" si="5"/>
        <v>-0.08333000000000002</v>
      </c>
      <c r="I188" s="83" t="s">
        <v>482</v>
      </c>
      <c r="J188" s="83" t="s">
        <v>24</v>
      </c>
      <c r="K188" s="73" t="s">
        <v>463</v>
      </c>
      <c r="L188" s="52"/>
    </row>
    <row r="189" spans="1:40" s="2" customFormat="1" ht="36">
      <c r="A189" s="55">
        <v>20</v>
      </c>
      <c r="B189" s="58" t="s">
        <v>483</v>
      </c>
      <c r="C189" s="58" t="s">
        <v>484</v>
      </c>
      <c r="D189" s="44">
        <v>2000</v>
      </c>
      <c r="E189" s="46">
        <v>250</v>
      </c>
      <c r="F189" s="46">
        <v>750</v>
      </c>
      <c r="G189" s="41">
        <f t="shared" si="6"/>
        <v>0.375</v>
      </c>
      <c r="H189" s="41">
        <f t="shared" si="5"/>
        <v>0.041669999999999985</v>
      </c>
      <c r="I189" s="83" t="s">
        <v>485</v>
      </c>
      <c r="J189" s="83" t="s">
        <v>24</v>
      </c>
      <c r="K189" s="73" t="s">
        <v>463</v>
      </c>
      <c r="L189" s="5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1:12" s="4" customFormat="1" ht="36">
      <c r="A190" s="55">
        <v>21</v>
      </c>
      <c r="B190" s="51" t="s">
        <v>486</v>
      </c>
      <c r="C190" s="51" t="s">
        <v>487</v>
      </c>
      <c r="D190" s="46">
        <v>10000</v>
      </c>
      <c r="E190" s="46">
        <v>1400</v>
      </c>
      <c r="F190" s="46">
        <v>4300</v>
      </c>
      <c r="G190" s="41">
        <f t="shared" si="6"/>
        <v>0.43</v>
      </c>
      <c r="H190" s="41">
        <f t="shared" si="5"/>
        <v>0.09666999999999998</v>
      </c>
      <c r="I190" s="83" t="s">
        <v>488</v>
      </c>
      <c r="J190" s="83" t="s">
        <v>24</v>
      </c>
      <c r="K190" s="55" t="s">
        <v>77</v>
      </c>
      <c r="L190" s="52"/>
    </row>
    <row r="191" spans="1:12" s="4" customFormat="1" ht="84">
      <c r="A191" s="55">
        <v>22</v>
      </c>
      <c r="B191" s="58" t="s">
        <v>489</v>
      </c>
      <c r="C191" s="67" t="s">
        <v>490</v>
      </c>
      <c r="D191" s="52">
        <v>16000</v>
      </c>
      <c r="E191" s="46">
        <v>1850</v>
      </c>
      <c r="F191" s="46">
        <v>6050</v>
      </c>
      <c r="G191" s="41">
        <f t="shared" si="6"/>
        <v>0.378125</v>
      </c>
      <c r="H191" s="41">
        <f t="shared" si="5"/>
        <v>0.044794999999999974</v>
      </c>
      <c r="I191" s="83" t="s">
        <v>491</v>
      </c>
      <c r="J191" s="83" t="s">
        <v>24</v>
      </c>
      <c r="K191" s="52" t="s">
        <v>463</v>
      </c>
      <c r="L191" s="52"/>
    </row>
    <row r="192" spans="1:12" s="4" customFormat="1" ht="36">
      <c r="A192" s="55">
        <v>23</v>
      </c>
      <c r="B192" s="58" t="s">
        <v>492</v>
      </c>
      <c r="C192" s="58" t="s">
        <v>493</v>
      </c>
      <c r="D192" s="44">
        <v>3000</v>
      </c>
      <c r="E192" s="46">
        <v>0</v>
      </c>
      <c r="F192" s="46">
        <v>3000</v>
      </c>
      <c r="G192" s="41">
        <f t="shared" si="6"/>
        <v>1</v>
      </c>
      <c r="H192" s="41">
        <f t="shared" si="5"/>
        <v>0.66667</v>
      </c>
      <c r="I192" s="83" t="s">
        <v>494</v>
      </c>
      <c r="J192" s="83" t="s">
        <v>24</v>
      </c>
      <c r="K192" s="52" t="s">
        <v>422</v>
      </c>
      <c r="L192" s="52"/>
    </row>
    <row r="193" spans="1:12" s="4" customFormat="1" ht="69.75" customHeight="1">
      <c r="A193" s="55">
        <v>24</v>
      </c>
      <c r="B193" s="62" t="s">
        <v>495</v>
      </c>
      <c r="C193" s="48" t="s">
        <v>496</v>
      </c>
      <c r="D193" s="46">
        <v>3000</v>
      </c>
      <c r="E193" s="46">
        <v>550</v>
      </c>
      <c r="F193" s="46">
        <v>1450</v>
      </c>
      <c r="G193" s="41">
        <f t="shared" si="6"/>
        <v>0.48333333333333334</v>
      </c>
      <c r="H193" s="41">
        <f t="shared" si="5"/>
        <v>0.15000333333333332</v>
      </c>
      <c r="I193" s="83" t="s">
        <v>497</v>
      </c>
      <c r="J193" s="83" t="s">
        <v>24</v>
      </c>
      <c r="K193" s="73" t="s">
        <v>463</v>
      </c>
      <c r="L193" s="52"/>
    </row>
    <row r="194" spans="1:12" s="4" customFormat="1" ht="156">
      <c r="A194" s="55">
        <v>25</v>
      </c>
      <c r="B194" s="58" t="s">
        <v>498</v>
      </c>
      <c r="C194" s="58" t="s">
        <v>499</v>
      </c>
      <c r="D194" s="71">
        <v>8000</v>
      </c>
      <c r="E194" s="46">
        <v>200</v>
      </c>
      <c r="F194" s="46">
        <v>700</v>
      </c>
      <c r="G194" s="41">
        <f t="shared" si="6"/>
        <v>0.0875</v>
      </c>
      <c r="H194" s="41">
        <f t="shared" si="5"/>
        <v>-0.24583000000000002</v>
      </c>
      <c r="I194" s="83" t="s">
        <v>500</v>
      </c>
      <c r="J194" s="83" t="s">
        <v>24</v>
      </c>
      <c r="K194" s="52" t="s">
        <v>501</v>
      </c>
      <c r="L194" s="52"/>
    </row>
    <row r="195" spans="1:40" ht="131.25" customHeight="1">
      <c r="A195" s="55">
        <v>26</v>
      </c>
      <c r="B195" s="51" t="s">
        <v>502</v>
      </c>
      <c r="C195" s="56" t="s">
        <v>503</v>
      </c>
      <c r="D195" s="55">
        <v>4000</v>
      </c>
      <c r="E195" s="46">
        <v>950</v>
      </c>
      <c r="F195" s="46">
        <v>2230</v>
      </c>
      <c r="G195" s="41">
        <f t="shared" si="6"/>
        <v>0.5575</v>
      </c>
      <c r="H195" s="41">
        <f t="shared" si="5"/>
        <v>0.22416999999999998</v>
      </c>
      <c r="I195" s="83" t="s">
        <v>504</v>
      </c>
      <c r="J195" s="83" t="s">
        <v>24</v>
      </c>
      <c r="K195" s="55" t="s">
        <v>505</v>
      </c>
      <c r="L195" s="52"/>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row>
    <row r="196" spans="1:12" s="4" customFormat="1" ht="128.25" customHeight="1">
      <c r="A196" s="55">
        <v>27</v>
      </c>
      <c r="B196" s="58" t="s">
        <v>410</v>
      </c>
      <c r="C196" s="65" t="s">
        <v>411</v>
      </c>
      <c r="D196" s="44">
        <v>1500</v>
      </c>
      <c r="E196" s="46">
        <v>350</v>
      </c>
      <c r="F196" s="46">
        <v>960</v>
      </c>
      <c r="G196" s="41">
        <f t="shared" si="6"/>
        <v>0.64</v>
      </c>
      <c r="H196" s="41">
        <f t="shared" si="5"/>
        <v>0.30667</v>
      </c>
      <c r="I196" s="83" t="s">
        <v>412</v>
      </c>
      <c r="J196" s="83" t="s">
        <v>24</v>
      </c>
      <c r="K196" s="44" t="s">
        <v>331</v>
      </c>
      <c r="L196" s="109"/>
    </row>
    <row r="197" spans="1:12" s="4" customFormat="1" ht="17.25" customHeight="1">
      <c r="A197" s="40" t="s">
        <v>506</v>
      </c>
      <c r="B197" s="40"/>
      <c r="C197" s="40"/>
      <c r="D197" s="43">
        <f>SUM(D198:D209)</f>
        <v>17800</v>
      </c>
      <c r="E197" s="16">
        <f>SUM(E198:E209)</f>
        <v>2100</v>
      </c>
      <c r="F197" s="16">
        <f>SUM(F198:F209)</f>
        <v>6520</v>
      </c>
      <c r="G197" s="41">
        <f t="shared" si="6"/>
        <v>0.36629213483146067</v>
      </c>
      <c r="H197" s="41">
        <f t="shared" si="5"/>
        <v>0.032962134831460654</v>
      </c>
      <c r="I197" s="79"/>
      <c r="J197" s="79"/>
      <c r="K197" s="81"/>
      <c r="L197" s="80"/>
    </row>
    <row r="198" spans="1:12" s="4" customFormat="1" ht="84" customHeight="1">
      <c r="A198" s="55">
        <v>28</v>
      </c>
      <c r="B198" s="47" t="s">
        <v>507</v>
      </c>
      <c r="C198" s="47" t="s">
        <v>508</v>
      </c>
      <c r="D198" s="61">
        <v>1000</v>
      </c>
      <c r="E198" s="46">
        <v>50</v>
      </c>
      <c r="F198" s="46">
        <v>250</v>
      </c>
      <c r="G198" s="41">
        <f t="shared" si="6"/>
        <v>0.25</v>
      </c>
      <c r="H198" s="41">
        <f aca="true" t="shared" si="7" ref="H198:H261">G198-0.33333</f>
        <v>-0.08333000000000002</v>
      </c>
      <c r="I198" s="83" t="s">
        <v>509</v>
      </c>
      <c r="J198" s="83" t="s">
        <v>24</v>
      </c>
      <c r="K198" s="55" t="s">
        <v>132</v>
      </c>
      <c r="L198" s="52"/>
    </row>
    <row r="199" spans="1:12" s="4" customFormat="1" ht="93.75" customHeight="1">
      <c r="A199" s="55">
        <v>29</v>
      </c>
      <c r="B199" s="51" t="s">
        <v>510</v>
      </c>
      <c r="C199" s="65" t="s">
        <v>511</v>
      </c>
      <c r="D199" s="55">
        <v>1500</v>
      </c>
      <c r="E199" s="46">
        <v>50</v>
      </c>
      <c r="F199" s="46">
        <v>400</v>
      </c>
      <c r="G199" s="41">
        <f t="shared" si="6"/>
        <v>0.26666666666666666</v>
      </c>
      <c r="H199" s="41">
        <f t="shared" si="7"/>
        <v>-0.06666333333333335</v>
      </c>
      <c r="I199" s="83" t="s">
        <v>512</v>
      </c>
      <c r="J199" s="83" t="s">
        <v>24</v>
      </c>
      <c r="K199" s="44" t="s">
        <v>505</v>
      </c>
      <c r="L199" s="52"/>
    </row>
    <row r="200" spans="1:12" s="4" customFormat="1" ht="76.5" customHeight="1">
      <c r="A200" s="55">
        <v>30</v>
      </c>
      <c r="B200" s="62" t="s">
        <v>419</v>
      </c>
      <c r="C200" s="62" t="s">
        <v>420</v>
      </c>
      <c r="D200" s="64">
        <v>3800</v>
      </c>
      <c r="E200" s="46">
        <v>720</v>
      </c>
      <c r="F200" s="46">
        <v>1980</v>
      </c>
      <c r="G200" s="41">
        <f t="shared" si="6"/>
        <v>0.5210526315789473</v>
      </c>
      <c r="H200" s="41">
        <f t="shared" si="7"/>
        <v>0.1877226315789473</v>
      </c>
      <c r="I200" s="83" t="s">
        <v>421</v>
      </c>
      <c r="J200" s="83" t="s">
        <v>24</v>
      </c>
      <c r="K200" s="55" t="s">
        <v>422</v>
      </c>
      <c r="L200" s="52"/>
    </row>
    <row r="201" spans="1:12" s="4" customFormat="1" ht="60" customHeight="1">
      <c r="A201" s="55">
        <v>31</v>
      </c>
      <c r="B201" s="45" t="s">
        <v>513</v>
      </c>
      <c r="C201" s="45" t="s">
        <v>514</v>
      </c>
      <c r="D201" s="44">
        <v>1000</v>
      </c>
      <c r="E201" s="46">
        <v>100</v>
      </c>
      <c r="F201" s="46">
        <v>250</v>
      </c>
      <c r="G201" s="41">
        <f t="shared" si="6"/>
        <v>0.25</v>
      </c>
      <c r="H201" s="41">
        <f t="shared" si="7"/>
        <v>-0.08333000000000002</v>
      </c>
      <c r="I201" s="83" t="s">
        <v>515</v>
      </c>
      <c r="J201" s="83" t="s">
        <v>24</v>
      </c>
      <c r="K201" s="55" t="s">
        <v>422</v>
      </c>
      <c r="L201" s="52"/>
    </row>
    <row r="202" spans="1:12" s="4" customFormat="1" ht="40.5" customHeight="1">
      <c r="A202" s="55">
        <v>32</v>
      </c>
      <c r="B202" s="58" t="s">
        <v>516</v>
      </c>
      <c r="C202" s="58" t="s">
        <v>517</v>
      </c>
      <c r="D202" s="44">
        <v>1000</v>
      </c>
      <c r="E202" s="46">
        <v>100</v>
      </c>
      <c r="F202" s="46">
        <v>300</v>
      </c>
      <c r="G202" s="41">
        <f t="shared" si="6"/>
        <v>0.3</v>
      </c>
      <c r="H202" s="41">
        <f t="shared" si="7"/>
        <v>-0.033330000000000026</v>
      </c>
      <c r="I202" s="83" t="s">
        <v>518</v>
      </c>
      <c r="J202" s="83" t="s">
        <v>24</v>
      </c>
      <c r="K202" s="55" t="s">
        <v>422</v>
      </c>
      <c r="L202" s="52"/>
    </row>
    <row r="203" spans="1:12" s="4" customFormat="1" ht="46.5" customHeight="1">
      <c r="A203" s="55">
        <v>33</v>
      </c>
      <c r="B203" s="58" t="s">
        <v>519</v>
      </c>
      <c r="C203" s="58" t="s">
        <v>520</v>
      </c>
      <c r="D203" s="44">
        <v>1000</v>
      </c>
      <c r="E203" s="46">
        <v>0</v>
      </c>
      <c r="F203" s="46">
        <v>100</v>
      </c>
      <c r="G203" s="41">
        <f t="shared" si="6"/>
        <v>0.1</v>
      </c>
      <c r="H203" s="41">
        <f t="shared" si="7"/>
        <v>-0.23333</v>
      </c>
      <c r="I203" s="83" t="s">
        <v>509</v>
      </c>
      <c r="J203" s="83" t="s">
        <v>24</v>
      </c>
      <c r="K203" s="55" t="s">
        <v>422</v>
      </c>
      <c r="L203" s="52"/>
    </row>
    <row r="204" spans="1:12" s="4" customFormat="1" ht="42" customHeight="1">
      <c r="A204" s="55">
        <v>34</v>
      </c>
      <c r="B204" s="58" t="s">
        <v>521</v>
      </c>
      <c r="C204" s="58" t="s">
        <v>522</v>
      </c>
      <c r="D204" s="52">
        <v>1000</v>
      </c>
      <c r="E204" s="46">
        <v>30</v>
      </c>
      <c r="F204" s="46">
        <v>70</v>
      </c>
      <c r="G204" s="41">
        <f t="shared" si="6"/>
        <v>0.07</v>
      </c>
      <c r="H204" s="41">
        <f t="shared" si="7"/>
        <v>-0.26333</v>
      </c>
      <c r="I204" s="83" t="s">
        <v>509</v>
      </c>
      <c r="J204" s="83" t="s">
        <v>24</v>
      </c>
      <c r="K204" s="55" t="s">
        <v>422</v>
      </c>
      <c r="L204" s="52"/>
    </row>
    <row r="205" spans="1:12" s="4" customFormat="1" ht="48" customHeight="1">
      <c r="A205" s="55">
        <v>35</v>
      </c>
      <c r="B205" s="62" t="s">
        <v>523</v>
      </c>
      <c r="C205" s="45" t="s">
        <v>524</v>
      </c>
      <c r="D205" s="44">
        <v>2000</v>
      </c>
      <c r="E205" s="46">
        <v>600</v>
      </c>
      <c r="F205" s="46">
        <v>1600</v>
      </c>
      <c r="G205" s="41">
        <f aca="true" t="shared" si="8" ref="G205:G268">F205/D205</f>
        <v>0.8</v>
      </c>
      <c r="H205" s="41">
        <f t="shared" si="7"/>
        <v>0.46667000000000003</v>
      </c>
      <c r="I205" s="83" t="s">
        <v>525</v>
      </c>
      <c r="J205" s="83" t="s">
        <v>24</v>
      </c>
      <c r="K205" s="55" t="s">
        <v>77</v>
      </c>
      <c r="L205" s="52"/>
    </row>
    <row r="206" spans="1:12" s="4" customFormat="1" ht="64.5" customHeight="1">
      <c r="A206" s="55">
        <v>36</v>
      </c>
      <c r="B206" s="51" t="s">
        <v>526</v>
      </c>
      <c r="C206" s="58" t="s">
        <v>527</v>
      </c>
      <c r="D206" s="52">
        <v>1000</v>
      </c>
      <c r="E206" s="46">
        <v>0</v>
      </c>
      <c r="F206" s="46">
        <v>200</v>
      </c>
      <c r="G206" s="41">
        <f t="shared" si="8"/>
        <v>0.2</v>
      </c>
      <c r="H206" s="41">
        <f t="shared" si="7"/>
        <v>-0.13333</v>
      </c>
      <c r="I206" s="83" t="s">
        <v>509</v>
      </c>
      <c r="J206" s="83" t="s">
        <v>24</v>
      </c>
      <c r="K206" s="55" t="s">
        <v>463</v>
      </c>
      <c r="L206" s="52"/>
    </row>
    <row r="207" spans="1:12" s="4" customFormat="1" ht="72">
      <c r="A207" s="55">
        <v>37</v>
      </c>
      <c r="B207" s="51" t="s">
        <v>528</v>
      </c>
      <c r="C207" s="51" t="s">
        <v>529</v>
      </c>
      <c r="D207" s="55">
        <v>1500</v>
      </c>
      <c r="E207" s="46">
        <v>50</v>
      </c>
      <c r="F207" s="46">
        <v>120</v>
      </c>
      <c r="G207" s="41">
        <f t="shared" si="8"/>
        <v>0.08</v>
      </c>
      <c r="H207" s="41">
        <f t="shared" si="7"/>
        <v>-0.25333</v>
      </c>
      <c r="I207" s="83" t="s">
        <v>530</v>
      </c>
      <c r="J207" s="83" t="s">
        <v>24</v>
      </c>
      <c r="K207" s="55" t="s">
        <v>77</v>
      </c>
      <c r="L207" s="52"/>
    </row>
    <row r="208" spans="1:12" s="4" customFormat="1" ht="40.5" customHeight="1">
      <c r="A208" s="55">
        <v>38</v>
      </c>
      <c r="B208" s="48" t="s">
        <v>531</v>
      </c>
      <c r="C208" s="48" t="s">
        <v>532</v>
      </c>
      <c r="D208" s="46">
        <v>1000</v>
      </c>
      <c r="E208" s="46">
        <v>200</v>
      </c>
      <c r="F208" s="46">
        <v>900</v>
      </c>
      <c r="G208" s="41">
        <f t="shared" si="8"/>
        <v>0.9</v>
      </c>
      <c r="H208" s="41">
        <f t="shared" si="7"/>
        <v>0.56667</v>
      </c>
      <c r="I208" s="83" t="s">
        <v>533</v>
      </c>
      <c r="J208" s="83" t="s">
        <v>24</v>
      </c>
      <c r="K208" s="55" t="s">
        <v>82</v>
      </c>
      <c r="L208" s="52"/>
    </row>
    <row r="209" spans="1:12" s="4" customFormat="1" ht="106.5" customHeight="1">
      <c r="A209" s="55">
        <v>39</v>
      </c>
      <c r="B209" s="58" t="s">
        <v>534</v>
      </c>
      <c r="C209" s="58" t="s">
        <v>535</v>
      </c>
      <c r="D209" s="52">
        <v>2000</v>
      </c>
      <c r="E209" s="46">
        <v>200</v>
      </c>
      <c r="F209" s="46">
        <v>350</v>
      </c>
      <c r="G209" s="41">
        <f t="shared" si="8"/>
        <v>0.175</v>
      </c>
      <c r="H209" s="41">
        <f t="shared" si="7"/>
        <v>-0.15833000000000003</v>
      </c>
      <c r="I209" s="83" t="s">
        <v>536</v>
      </c>
      <c r="J209" s="83" t="s">
        <v>24</v>
      </c>
      <c r="K209" s="52" t="s">
        <v>501</v>
      </c>
      <c r="L209" s="45"/>
    </row>
    <row r="210" spans="1:12" s="4" customFormat="1" ht="19.5" customHeight="1">
      <c r="A210" s="40" t="s">
        <v>537</v>
      </c>
      <c r="B210" s="40"/>
      <c r="C210" s="40"/>
      <c r="D210" s="43">
        <f>D211+D225</f>
        <v>140700</v>
      </c>
      <c r="E210" s="16">
        <f>E211+E225</f>
        <v>11000</v>
      </c>
      <c r="F210" s="16">
        <f>F211+F225</f>
        <v>49880</v>
      </c>
      <c r="G210" s="41">
        <f t="shared" si="8"/>
        <v>0.3545131485429993</v>
      </c>
      <c r="H210" s="41">
        <f t="shared" si="7"/>
        <v>0.021183148542999297</v>
      </c>
      <c r="I210" s="79"/>
      <c r="J210" s="79"/>
      <c r="K210" s="81"/>
      <c r="L210" s="80"/>
    </row>
    <row r="211" spans="1:12" s="4" customFormat="1" ht="20.25" customHeight="1">
      <c r="A211" s="40" t="s">
        <v>538</v>
      </c>
      <c r="B211" s="40"/>
      <c r="C211" s="40"/>
      <c r="D211" s="43">
        <f>SUM(D212:D224)</f>
        <v>109500</v>
      </c>
      <c r="E211" s="43">
        <f>SUM(E212:E224)</f>
        <v>8700</v>
      </c>
      <c r="F211" s="16">
        <f>SUM(F212:F224)</f>
        <v>39780</v>
      </c>
      <c r="G211" s="41">
        <f t="shared" si="8"/>
        <v>0.3632876712328767</v>
      </c>
      <c r="H211" s="41">
        <f t="shared" si="7"/>
        <v>0.02995767123287668</v>
      </c>
      <c r="I211" s="79"/>
      <c r="J211" s="79"/>
      <c r="K211" s="81"/>
      <c r="L211" s="80"/>
    </row>
    <row r="212" spans="1:40" s="8" customFormat="1" ht="48">
      <c r="A212" s="44">
        <v>1</v>
      </c>
      <c r="B212" s="51" t="s">
        <v>539</v>
      </c>
      <c r="C212" s="67" t="s">
        <v>540</v>
      </c>
      <c r="D212" s="52">
        <v>10000</v>
      </c>
      <c r="E212" s="46">
        <v>500</v>
      </c>
      <c r="F212" s="46">
        <v>2000</v>
      </c>
      <c r="G212" s="41">
        <f t="shared" si="8"/>
        <v>0.2</v>
      </c>
      <c r="H212" s="41">
        <f t="shared" si="7"/>
        <v>-0.13333</v>
      </c>
      <c r="I212" s="83" t="s">
        <v>541</v>
      </c>
      <c r="J212" s="83" t="s">
        <v>24</v>
      </c>
      <c r="K212" s="52" t="s">
        <v>542</v>
      </c>
      <c r="L212" s="46"/>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1:40" ht="36">
      <c r="A213" s="44">
        <v>2</v>
      </c>
      <c r="B213" s="51" t="s">
        <v>543</v>
      </c>
      <c r="C213" s="67" t="s">
        <v>544</v>
      </c>
      <c r="D213" s="52">
        <v>2000</v>
      </c>
      <c r="E213" s="46">
        <v>100</v>
      </c>
      <c r="F213" s="46">
        <v>600</v>
      </c>
      <c r="G213" s="41">
        <f t="shared" si="8"/>
        <v>0.3</v>
      </c>
      <c r="H213" s="41">
        <f t="shared" si="7"/>
        <v>-0.033330000000000026</v>
      </c>
      <c r="I213" s="83" t="s">
        <v>541</v>
      </c>
      <c r="J213" s="83" t="s">
        <v>24</v>
      </c>
      <c r="K213" s="52" t="s">
        <v>542</v>
      </c>
      <c r="L213" s="52"/>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row>
    <row r="214" spans="1:12" s="4" customFormat="1" ht="120" customHeight="1">
      <c r="A214" s="44">
        <v>3</v>
      </c>
      <c r="B214" s="58" t="s">
        <v>545</v>
      </c>
      <c r="C214" s="102" t="s">
        <v>546</v>
      </c>
      <c r="D214" s="52">
        <v>13000</v>
      </c>
      <c r="E214" s="46">
        <v>1650</v>
      </c>
      <c r="F214" s="46">
        <v>6750</v>
      </c>
      <c r="G214" s="41">
        <f t="shared" si="8"/>
        <v>0.5192307692307693</v>
      </c>
      <c r="H214" s="41">
        <f t="shared" si="7"/>
        <v>0.18590076923076926</v>
      </c>
      <c r="I214" s="83" t="s">
        <v>547</v>
      </c>
      <c r="J214" s="83" t="s">
        <v>24</v>
      </c>
      <c r="K214" s="52" t="s">
        <v>166</v>
      </c>
      <c r="L214" s="46"/>
    </row>
    <row r="215" spans="1:12" s="4" customFormat="1" ht="84">
      <c r="A215" s="44">
        <v>4</v>
      </c>
      <c r="B215" s="58" t="s">
        <v>163</v>
      </c>
      <c r="C215" s="67" t="s">
        <v>164</v>
      </c>
      <c r="D215" s="52">
        <v>3000</v>
      </c>
      <c r="E215" s="46">
        <v>500</v>
      </c>
      <c r="F215" s="46">
        <v>1580</v>
      </c>
      <c r="G215" s="41">
        <f t="shared" si="8"/>
        <v>0.5266666666666666</v>
      </c>
      <c r="H215" s="41">
        <f t="shared" si="7"/>
        <v>0.1933366666666666</v>
      </c>
      <c r="I215" s="83" t="s">
        <v>165</v>
      </c>
      <c r="J215" s="83" t="s">
        <v>24</v>
      </c>
      <c r="K215" s="52" t="s">
        <v>166</v>
      </c>
      <c r="L215" s="52"/>
    </row>
    <row r="216" spans="1:12" s="4" customFormat="1" ht="63.75" customHeight="1">
      <c r="A216" s="44">
        <v>5</v>
      </c>
      <c r="B216" s="51" t="s">
        <v>548</v>
      </c>
      <c r="C216" s="51" t="s">
        <v>549</v>
      </c>
      <c r="D216" s="52">
        <v>5000</v>
      </c>
      <c r="E216" s="46">
        <v>50</v>
      </c>
      <c r="F216" s="46">
        <v>1350</v>
      </c>
      <c r="G216" s="41">
        <f t="shared" si="8"/>
        <v>0.27</v>
      </c>
      <c r="H216" s="41">
        <f t="shared" si="7"/>
        <v>-0.06333</v>
      </c>
      <c r="I216" s="83" t="s">
        <v>550</v>
      </c>
      <c r="J216" s="83" t="s">
        <v>24</v>
      </c>
      <c r="K216" s="55" t="s">
        <v>551</v>
      </c>
      <c r="L216" s="52"/>
    </row>
    <row r="217" spans="1:12" s="4" customFormat="1" ht="24">
      <c r="A217" s="44">
        <v>6</v>
      </c>
      <c r="B217" s="58" t="s">
        <v>552</v>
      </c>
      <c r="C217" s="67" t="s">
        <v>553</v>
      </c>
      <c r="D217" s="52">
        <v>5000</v>
      </c>
      <c r="E217" s="46">
        <v>50</v>
      </c>
      <c r="F217" s="46">
        <v>1350</v>
      </c>
      <c r="G217" s="41">
        <f t="shared" si="8"/>
        <v>0.27</v>
      </c>
      <c r="H217" s="41">
        <f t="shared" si="7"/>
        <v>-0.06333</v>
      </c>
      <c r="I217" s="83" t="s">
        <v>550</v>
      </c>
      <c r="J217" s="83" t="s">
        <v>24</v>
      </c>
      <c r="K217" s="44" t="s">
        <v>554</v>
      </c>
      <c r="L217" s="52"/>
    </row>
    <row r="218" spans="1:12" s="4" customFormat="1" ht="36">
      <c r="A218" s="44">
        <v>7</v>
      </c>
      <c r="B218" s="58" t="s">
        <v>555</v>
      </c>
      <c r="C218" s="67" t="s">
        <v>556</v>
      </c>
      <c r="D218" s="52">
        <v>5000</v>
      </c>
      <c r="E218" s="46">
        <v>50</v>
      </c>
      <c r="F218" s="46">
        <v>1250</v>
      </c>
      <c r="G218" s="41">
        <f t="shared" si="8"/>
        <v>0.25</v>
      </c>
      <c r="H218" s="41">
        <f t="shared" si="7"/>
        <v>-0.08333000000000002</v>
      </c>
      <c r="I218" s="83" t="s">
        <v>557</v>
      </c>
      <c r="J218" s="83" t="s">
        <v>24</v>
      </c>
      <c r="K218" s="44" t="s">
        <v>554</v>
      </c>
      <c r="L218" s="52"/>
    </row>
    <row r="219" spans="1:12" s="4" customFormat="1" ht="48">
      <c r="A219" s="44">
        <v>8</v>
      </c>
      <c r="B219" s="58" t="s">
        <v>558</v>
      </c>
      <c r="C219" s="103" t="s">
        <v>559</v>
      </c>
      <c r="D219" s="52">
        <v>10000</v>
      </c>
      <c r="E219" s="46">
        <v>800</v>
      </c>
      <c r="F219" s="46">
        <v>2400</v>
      </c>
      <c r="G219" s="41">
        <f t="shared" si="8"/>
        <v>0.24</v>
      </c>
      <c r="H219" s="41">
        <f t="shared" si="7"/>
        <v>-0.09333000000000002</v>
      </c>
      <c r="I219" s="83" t="s">
        <v>560</v>
      </c>
      <c r="J219" s="83" t="s">
        <v>24</v>
      </c>
      <c r="K219" s="44" t="s">
        <v>554</v>
      </c>
      <c r="L219" s="52"/>
    </row>
    <row r="220" spans="1:12" s="4" customFormat="1" ht="36">
      <c r="A220" s="44">
        <v>9</v>
      </c>
      <c r="B220" s="68" t="s">
        <v>561</v>
      </c>
      <c r="C220" s="103" t="s">
        <v>562</v>
      </c>
      <c r="D220" s="44">
        <v>40000</v>
      </c>
      <c r="E220" s="46">
        <v>3000</v>
      </c>
      <c r="F220" s="46">
        <v>16000</v>
      </c>
      <c r="G220" s="41">
        <f t="shared" si="8"/>
        <v>0.4</v>
      </c>
      <c r="H220" s="41">
        <f t="shared" si="7"/>
        <v>0.06667000000000001</v>
      </c>
      <c r="I220" s="83" t="s">
        <v>563</v>
      </c>
      <c r="J220" s="83" t="s">
        <v>24</v>
      </c>
      <c r="K220" s="55" t="s">
        <v>554</v>
      </c>
      <c r="L220" s="52"/>
    </row>
    <row r="221" spans="1:12" s="4" customFormat="1" ht="24">
      <c r="A221" s="44">
        <v>10</v>
      </c>
      <c r="B221" s="48" t="s">
        <v>564</v>
      </c>
      <c r="C221" s="104" t="s">
        <v>565</v>
      </c>
      <c r="D221" s="46">
        <v>10000</v>
      </c>
      <c r="E221" s="46">
        <v>1300</v>
      </c>
      <c r="F221" s="46">
        <v>3800</v>
      </c>
      <c r="G221" s="41">
        <f t="shared" si="8"/>
        <v>0.38</v>
      </c>
      <c r="H221" s="41">
        <f t="shared" si="7"/>
        <v>0.04666999999999999</v>
      </c>
      <c r="I221" s="83" t="s">
        <v>566</v>
      </c>
      <c r="J221" s="83" t="s">
        <v>24</v>
      </c>
      <c r="K221" s="44" t="s">
        <v>567</v>
      </c>
      <c r="L221" s="52"/>
    </row>
    <row r="222" spans="1:12" s="4" customFormat="1" ht="48">
      <c r="A222" s="44">
        <v>11</v>
      </c>
      <c r="B222" s="59" t="s">
        <v>568</v>
      </c>
      <c r="C222" s="59" t="s">
        <v>569</v>
      </c>
      <c r="D222" s="57">
        <v>1500</v>
      </c>
      <c r="E222" s="46">
        <v>100</v>
      </c>
      <c r="F222" s="46">
        <v>400</v>
      </c>
      <c r="G222" s="41">
        <f t="shared" si="8"/>
        <v>0.26666666666666666</v>
      </c>
      <c r="H222" s="41">
        <f t="shared" si="7"/>
        <v>-0.06666333333333335</v>
      </c>
      <c r="I222" s="83" t="s">
        <v>570</v>
      </c>
      <c r="J222" s="83" t="s">
        <v>24</v>
      </c>
      <c r="K222" s="44" t="s">
        <v>551</v>
      </c>
      <c r="L222" s="52"/>
    </row>
    <row r="223" spans="1:12" s="4" customFormat="1" ht="24">
      <c r="A223" s="44">
        <v>12</v>
      </c>
      <c r="B223" s="58" t="s">
        <v>571</v>
      </c>
      <c r="C223" s="58" t="s">
        <v>572</v>
      </c>
      <c r="D223" s="52">
        <v>3000</v>
      </c>
      <c r="E223" s="46">
        <v>400</v>
      </c>
      <c r="F223" s="46">
        <v>1400</v>
      </c>
      <c r="G223" s="41">
        <f t="shared" si="8"/>
        <v>0.4666666666666667</v>
      </c>
      <c r="H223" s="41">
        <f t="shared" si="7"/>
        <v>0.13333666666666666</v>
      </c>
      <c r="I223" s="83" t="s">
        <v>573</v>
      </c>
      <c r="J223" s="83" t="s">
        <v>24</v>
      </c>
      <c r="K223" s="57" t="s">
        <v>551</v>
      </c>
      <c r="L223" s="52"/>
    </row>
    <row r="224" spans="1:12" s="4" customFormat="1" ht="72">
      <c r="A224" s="44">
        <v>13</v>
      </c>
      <c r="B224" s="58" t="s">
        <v>574</v>
      </c>
      <c r="C224" s="67" t="s">
        <v>575</v>
      </c>
      <c r="D224" s="52">
        <v>2000</v>
      </c>
      <c r="E224" s="46">
        <v>200</v>
      </c>
      <c r="F224" s="46">
        <v>900</v>
      </c>
      <c r="G224" s="41">
        <f t="shared" si="8"/>
        <v>0.45</v>
      </c>
      <c r="H224" s="41">
        <f t="shared" si="7"/>
        <v>0.11667</v>
      </c>
      <c r="I224" s="83" t="s">
        <v>576</v>
      </c>
      <c r="J224" s="83" t="s">
        <v>24</v>
      </c>
      <c r="K224" s="55" t="s">
        <v>331</v>
      </c>
      <c r="L224" s="52"/>
    </row>
    <row r="225" spans="1:40" ht="18.75" customHeight="1">
      <c r="A225" s="40" t="s">
        <v>577</v>
      </c>
      <c r="B225" s="40"/>
      <c r="C225" s="40"/>
      <c r="D225" s="43">
        <f>SUM(D226:D246)</f>
        <v>31200</v>
      </c>
      <c r="E225" s="16">
        <f>SUM(E226:E246)</f>
        <v>2300</v>
      </c>
      <c r="F225" s="43">
        <f>SUM(F226:F246)</f>
        <v>10100</v>
      </c>
      <c r="G225" s="41">
        <f t="shared" si="8"/>
        <v>0.32371794871794873</v>
      </c>
      <c r="H225" s="41">
        <f t="shared" si="7"/>
        <v>-0.009612051282051282</v>
      </c>
      <c r="I225" s="79"/>
      <c r="J225" s="79"/>
      <c r="K225" s="81"/>
      <c r="L225" s="80"/>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row>
    <row r="226" spans="1:40" ht="86.25" customHeight="1">
      <c r="A226" s="44">
        <v>14</v>
      </c>
      <c r="B226" s="68" t="s">
        <v>578</v>
      </c>
      <c r="C226" s="103" t="s">
        <v>579</v>
      </c>
      <c r="D226" s="44">
        <v>2000</v>
      </c>
      <c r="E226" s="46">
        <v>200</v>
      </c>
      <c r="F226" s="46">
        <v>700</v>
      </c>
      <c r="G226" s="41">
        <f t="shared" si="8"/>
        <v>0.35</v>
      </c>
      <c r="H226" s="41">
        <f t="shared" si="7"/>
        <v>0.016669999999999963</v>
      </c>
      <c r="I226" s="83" t="s">
        <v>580</v>
      </c>
      <c r="J226" s="83" t="s">
        <v>24</v>
      </c>
      <c r="K226" s="44" t="s">
        <v>554</v>
      </c>
      <c r="L226" s="45"/>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row>
    <row r="227" spans="1:40" ht="105" customHeight="1">
      <c r="A227" s="44">
        <v>15</v>
      </c>
      <c r="B227" s="48" t="s">
        <v>581</v>
      </c>
      <c r="C227" s="105" t="s">
        <v>582</v>
      </c>
      <c r="D227" s="52">
        <v>1000</v>
      </c>
      <c r="E227" s="46">
        <v>100</v>
      </c>
      <c r="F227" s="46">
        <v>400</v>
      </c>
      <c r="G227" s="41">
        <f t="shared" si="8"/>
        <v>0.4</v>
      </c>
      <c r="H227" s="41">
        <f t="shared" si="7"/>
        <v>0.06667000000000001</v>
      </c>
      <c r="I227" s="83" t="s">
        <v>570</v>
      </c>
      <c r="J227" s="83" t="s">
        <v>24</v>
      </c>
      <c r="K227" s="55" t="s">
        <v>551</v>
      </c>
      <c r="L227" s="45"/>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row>
    <row r="228" spans="1:40" ht="36">
      <c r="A228" s="44">
        <v>16</v>
      </c>
      <c r="B228" s="51" t="s">
        <v>583</v>
      </c>
      <c r="C228" s="103" t="s">
        <v>584</v>
      </c>
      <c r="D228" s="46">
        <v>1000</v>
      </c>
      <c r="E228" s="46">
        <v>100</v>
      </c>
      <c r="F228" s="46">
        <v>400</v>
      </c>
      <c r="G228" s="41">
        <f t="shared" si="8"/>
        <v>0.4</v>
      </c>
      <c r="H228" s="41">
        <f t="shared" si="7"/>
        <v>0.06667000000000001</v>
      </c>
      <c r="I228" s="83" t="s">
        <v>570</v>
      </c>
      <c r="J228" s="83" t="s">
        <v>24</v>
      </c>
      <c r="K228" s="52" t="s">
        <v>542</v>
      </c>
      <c r="L228" s="45"/>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row>
    <row r="229" spans="1:40" ht="36">
      <c r="A229" s="44">
        <v>17</v>
      </c>
      <c r="B229" s="58" t="s">
        <v>585</v>
      </c>
      <c r="C229" s="67" t="s">
        <v>586</v>
      </c>
      <c r="D229" s="52">
        <v>1000</v>
      </c>
      <c r="E229" s="46">
        <v>100</v>
      </c>
      <c r="F229" s="46">
        <v>400</v>
      </c>
      <c r="G229" s="41">
        <f t="shared" si="8"/>
        <v>0.4</v>
      </c>
      <c r="H229" s="41">
        <f t="shared" si="7"/>
        <v>0.06667000000000001</v>
      </c>
      <c r="I229" s="83" t="s">
        <v>570</v>
      </c>
      <c r="J229" s="83" t="s">
        <v>24</v>
      </c>
      <c r="K229" s="52" t="s">
        <v>542</v>
      </c>
      <c r="L229" s="52"/>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row>
    <row r="230" spans="1:40" ht="36">
      <c r="A230" s="44">
        <v>18</v>
      </c>
      <c r="B230" s="58" t="s">
        <v>587</v>
      </c>
      <c r="C230" s="67" t="s">
        <v>588</v>
      </c>
      <c r="D230" s="52">
        <v>1000</v>
      </c>
      <c r="E230" s="46">
        <v>100</v>
      </c>
      <c r="F230" s="46">
        <v>400</v>
      </c>
      <c r="G230" s="41">
        <f t="shared" si="8"/>
        <v>0.4</v>
      </c>
      <c r="H230" s="41">
        <f t="shared" si="7"/>
        <v>0.06667000000000001</v>
      </c>
      <c r="I230" s="83" t="s">
        <v>570</v>
      </c>
      <c r="J230" s="83" t="s">
        <v>24</v>
      </c>
      <c r="K230" s="52" t="s">
        <v>542</v>
      </c>
      <c r="L230" s="52"/>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row>
    <row r="231" spans="1:40" ht="36">
      <c r="A231" s="44">
        <v>19</v>
      </c>
      <c r="B231" s="58" t="s">
        <v>589</v>
      </c>
      <c r="C231" s="67" t="s">
        <v>590</v>
      </c>
      <c r="D231" s="46">
        <v>1000</v>
      </c>
      <c r="E231" s="46">
        <v>100</v>
      </c>
      <c r="F231" s="46">
        <v>400</v>
      </c>
      <c r="G231" s="41">
        <f t="shared" si="8"/>
        <v>0.4</v>
      </c>
      <c r="H231" s="41">
        <f t="shared" si="7"/>
        <v>0.06667000000000001</v>
      </c>
      <c r="I231" s="83" t="s">
        <v>570</v>
      </c>
      <c r="J231" s="83" t="s">
        <v>24</v>
      </c>
      <c r="K231" s="52" t="s">
        <v>542</v>
      </c>
      <c r="L231" s="52"/>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row>
    <row r="232" spans="1:40" ht="36">
      <c r="A232" s="44">
        <v>20</v>
      </c>
      <c r="B232" s="58" t="s">
        <v>591</v>
      </c>
      <c r="C232" s="103" t="s">
        <v>592</v>
      </c>
      <c r="D232" s="46">
        <v>1000</v>
      </c>
      <c r="E232" s="46">
        <v>100</v>
      </c>
      <c r="F232" s="46">
        <v>400</v>
      </c>
      <c r="G232" s="41">
        <f t="shared" si="8"/>
        <v>0.4</v>
      </c>
      <c r="H232" s="41">
        <f t="shared" si="7"/>
        <v>0.06667000000000001</v>
      </c>
      <c r="I232" s="83" t="s">
        <v>570</v>
      </c>
      <c r="J232" s="83" t="s">
        <v>24</v>
      </c>
      <c r="K232" s="52" t="s">
        <v>542</v>
      </c>
      <c r="L232" s="52"/>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row>
    <row r="233" spans="1:40" ht="36">
      <c r="A233" s="44">
        <v>21</v>
      </c>
      <c r="B233" s="48" t="s">
        <v>593</v>
      </c>
      <c r="C233" s="103" t="s">
        <v>594</v>
      </c>
      <c r="D233" s="46">
        <v>1000</v>
      </c>
      <c r="E233" s="46">
        <v>100</v>
      </c>
      <c r="F233" s="46">
        <v>400</v>
      </c>
      <c r="G233" s="41">
        <f t="shared" si="8"/>
        <v>0.4</v>
      </c>
      <c r="H233" s="41">
        <f t="shared" si="7"/>
        <v>0.06667000000000001</v>
      </c>
      <c r="I233" s="83" t="s">
        <v>570</v>
      </c>
      <c r="J233" s="83" t="s">
        <v>24</v>
      </c>
      <c r="K233" s="52" t="s">
        <v>542</v>
      </c>
      <c r="L233" s="52"/>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row>
    <row r="234" spans="1:40" s="9" customFormat="1" ht="36">
      <c r="A234" s="44">
        <v>22</v>
      </c>
      <c r="B234" s="58" t="s">
        <v>595</v>
      </c>
      <c r="C234" s="103" t="s">
        <v>596</v>
      </c>
      <c r="D234" s="46">
        <v>1000</v>
      </c>
      <c r="E234" s="46">
        <v>100</v>
      </c>
      <c r="F234" s="46">
        <v>400</v>
      </c>
      <c r="G234" s="41">
        <f t="shared" si="8"/>
        <v>0.4</v>
      </c>
      <c r="H234" s="41">
        <f t="shared" si="7"/>
        <v>0.06667000000000001</v>
      </c>
      <c r="I234" s="83" t="s">
        <v>570</v>
      </c>
      <c r="J234" s="83" t="s">
        <v>24</v>
      </c>
      <c r="K234" s="52" t="s">
        <v>542</v>
      </c>
      <c r="L234" s="52"/>
      <c r="M234" s="110"/>
      <c r="N234" s="111"/>
      <c r="O234" s="110"/>
      <c r="P234" s="110"/>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40" s="9" customFormat="1" ht="36">
      <c r="A235" s="44">
        <v>23</v>
      </c>
      <c r="B235" s="51" t="s">
        <v>597</v>
      </c>
      <c r="C235" s="103" t="s">
        <v>598</v>
      </c>
      <c r="D235" s="46">
        <v>1000</v>
      </c>
      <c r="E235" s="46">
        <v>100</v>
      </c>
      <c r="F235" s="46">
        <v>400</v>
      </c>
      <c r="G235" s="41">
        <f t="shared" si="8"/>
        <v>0.4</v>
      </c>
      <c r="H235" s="41">
        <f t="shared" si="7"/>
        <v>0.06667000000000001</v>
      </c>
      <c r="I235" s="83" t="s">
        <v>570</v>
      </c>
      <c r="J235" s="83" t="s">
        <v>24</v>
      </c>
      <c r="K235" s="52" t="s">
        <v>542</v>
      </c>
      <c r="L235" s="52"/>
      <c r="M235" s="110"/>
      <c r="N235" s="111"/>
      <c r="O235" s="110"/>
      <c r="P235" s="110"/>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40" s="9" customFormat="1" ht="36">
      <c r="A236" s="44">
        <v>24</v>
      </c>
      <c r="B236" s="51" t="s">
        <v>599</v>
      </c>
      <c r="C236" s="103" t="s">
        <v>600</v>
      </c>
      <c r="D236" s="46">
        <v>1000</v>
      </c>
      <c r="E236" s="46">
        <v>100</v>
      </c>
      <c r="F236" s="46">
        <v>400</v>
      </c>
      <c r="G236" s="41">
        <f t="shared" si="8"/>
        <v>0.4</v>
      </c>
      <c r="H236" s="41">
        <f t="shared" si="7"/>
        <v>0.06667000000000001</v>
      </c>
      <c r="I236" s="83" t="s">
        <v>570</v>
      </c>
      <c r="J236" s="83" t="s">
        <v>24</v>
      </c>
      <c r="K236" s="52" t="s">
        <v>542</v>
      </c>
      <c r="L236" s="52"/>
      <c r="M236" s="110"/>
      <c r="N236" s="111"/>
      <c r="O236" s="110"/>
      <c r="P236" s="110"/>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12" s="4" customFormat="1" ht="96">
      <c r="A237" s="44">
        <v>25</v>
      </c>
      <c r="B237" s="58" t="s">
        <v>601</v>
      </c>
      <c r="C237" s="103" t="s">
        <v>602</v>
      </c>
      <c r="D237" s="46">
        <v>2000</v>
      </c>
      <c r="E237" s="46">
        <v>0</v>
      </c>
      <c r="F237" s="46">
        <v>500</v>
      </c>
      <c r="G237" s="41">
        <f t="shared" si="8"/>
        <v>0.25</v>
      </c>
      <c r="H237" s="41">
        <f t="shared" si="7"/>
        <v>-0.08333000000000002</v>
      </c>
      <c r="I237" s="83" t="s">
        <v>570</v>
      </c>
      <c r="J237" s="83" t="s">
        <v>24</v>
      </c>
      <c r="K237" s="52" t="s">
        <v>551</v>
      </c>
      <c r="L237" s="52"/>
    </row>
    <row r="238" spans="1:40" ht="24">
      <c r="A238" s="44">
        <v>26</v>
      </c>
      <c r="B238" s="58" t="s">
        <v>603</v>
      </c>
      <c r="C238" s="103" t="s">
        <v>604</v>
      </c>
      <c r="D238" s="52">
        <v>2200</v>
      </c>
      <c r="E238" s="46">
        <v>100</v>
      </c>
      <c r="F238" s="46">
        <v>600</v>
      </c>
      <c r="G238" s="41">
        <f t="shared" si="8"/>
        <v>0.2727272727272727</v>
      </c>
      <c r="H238" s="41">
        <f t="shared" si="7"/>
        <v>-0.06060272727272731</v>
      </c>
      <c r="I238" s="83" t="s">
        <v>605</v>
      </c>
      <c r="J238" s="83" t="s">
        <v>24</v>
      </c>
      <c r="K238" s="52" t="s">
        <v>551</v>
      </c>
      <c r="L238" s="52"/>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row>
    <row r="239" spans="1:40" ht="60">
      <c r="A239" s="44">
        <v>27</v>
      </c>
      <c r="B239" s="48" t="s">
        <v>606</v>
      </c>
      <c r="C239" s="48" t="s">
        <v>607</v>
      </c>
      <c r="D239" s="52">
        <v>2000</v>
      </c>
      <c r="E239" s="46">
        <v>100</v>
      </c>
      <c r="F239" s="46">
        <v>600</v>
      </c>
      <c r="G239" s="41">
        <f t="shared" si="8"/>
        <v>0.3</v>
      </c>
      <c r="H239" s="41">
        <f t="shared" si="7"/>
        <v>-0.033330000000000026</v>
      </c>
      <c r="I239" s="83" t="s">
        <v>608</v>
      </c>
      <c r="J239" s="83" t="s">
        <v>24</v>
      </c>
      <c r="K239" s="55" t="s">
        <v>551</v>
      </c>
      <c r="L239" s="52"/>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row>
    <row r="240" spans="1:40" s="2" customFormat="1" ht="84">
      <c r="A240" s="44">
        <v>28</v>
      </c>
      <c r="B240" s="48" t="s">
        <v>609</v>
      </c>
      <c r="C240" s="103" t="s">
        <v>610</v>
      </c>
      <c r="D240" s="46">
        <v>1000</v>
      </c>
      <c r="E240" s="46">
        <v>100</v>
      </c>
      <c r="F240" s="46">
        <v>400</v>
      </c>
      <c r="G240" s="41">
        <f t="shared" si="8"/>
        <v>0.4</v>
      </c>
      <c r="H240" s="41">
        <f t="shared" si="7"/>
        <v>0.06667000000000001</v>
      </c>
      <c r="I240" s="83" t="s">
        <v>611</v>
      </c>
      <c r="J240" s="83" t="s">
        <v>24</v>
      </c>
      <c r="K240" s="55" t="s">
        <v>551</v>
      </c>
      <c r="L240" s="5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1:40" s="9" customFormat="1" ht="24">
      <c r="A241" s="44">
        <v>29</v>
      </c>
      <c r="B241" s="48" t="s">
        <v>612</v>
      </c>
      <c r="C241" s="104" t="s">
        <v>613</v>
      </c>
      <c r="D241" s="44">
        <v>2000</v>
      </c>
      <c r="E241" s="46">
        <v>400</v>
      </c>
      <c r="F241" s="46">
        <v>700</v>
      </c>
      <c r="G241" s="41">
        <f t="shared" si="8"/>
        <v>0.35</v>
      </c>
      <c r="H241" s="41">
        <f t="shared" si="7"/>
        <v>0.016669999999999963</v>
      </c>
      <c r="I241" s="83" t="s">
        <v>570</v>
      </c>
      <c r="J241" s="83" t="s">
        <v>24</v>
      </c>
      <c r="K241" s="55" t="s">
        <v>551</v>
      </c>
      <c r="L241" s="52"/>
      <c r="M241" s="110"/>
      <c r="N241" s="111"/>
      <c r="O241" s="110"/>
      <c r="P241" s="110"/>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16" s="5" customFormat="1" ht="96">
      <c r="A242" s="44">
        <v>30</v>
      </c>
      <c r="B242" s="48" t="s">
        <v>614</v>
      </c>
      <c r="C242" s="103" t="s">
        <v>615</v>
      </c>
      <c r="D242" s="44">
        <v>5000</v>
      </c>
      <c r="E242" s="46">
        <v>200</v>
      </c>
      <c r="F242" s="46">
        <v>1200</v>
      </c>
      <c r="G242" s="41">
        <f t="shared" si="8"/>
        <v>0.24</v>
      </c>
      <c r="H242" s="41">
        <f t="shared" si="7"/>
        <v>-0.09333000000000002</v>
      </c>
      <c r="I242" s="83" t="s">
        <v>616</v>
      </c>
      <c r="J242" s="83" t="s">
        <v>24</v>
      </c>
      <c r="K242" s="44" t="s">
        <v>551</v>
      </c>
      <c r="L242" s="52" t="s">
        <v>109</v>
      </c>
      <c r="M242" s="110"/>
      <c r="N242" s="111"/>
      <c r="O242" s="110"/>
      <c r="P242" s="110"/>
    </row>
    <row r="243" spans="1:16" s="5" customFormat="1" ht="36">
      <c r="A243" s="44">
        <v>31</v>
      </c>
      <c r="B243" s="48" t="s">
        <v>617</v>
      </c>
      <c r="C243" s="68" t="s">
        <v>618</v>
      </c>
      <c r="D243" s="44">
        <v>2000</v>
      </c>
      <c r="E243" s="46">
        <v>100</v>
      </c>
      <c r="F243" s="46">
        <v>400</v>
      </c>
      <c r="G243" s="41">
        <f t="shared" si="8"/>
        <v>0.2</v>
      </c>
      <c r="H243" s="41">
        <f t="shared" si="7"/>
        <v>-0.13333</v>
      </c>
      <c r="I243" s="83" t="s">
        <v>570</v>
      </c>
      <c r="J243" s="83" t="s">
        <v>24</v>
      </c>
      <c r="K243" s="44" t="s">
        <v>551</v>
      </c>
      <c r="L243" s="52"/>
      <c r="M243" s="110"/>
      <c r="N243" s="111"/>
      <c r="O243" s="110"/>
      <c r="P243" s="110"/>
    </row>
    <row r="244" spans="1:16" s="5" customFormat="1" ht="36">
      <c r="A244" s="44">
        <v>32</v>
      </c>
      <c r="B244" s="58" t="s">
        <v>619</v>
      </c>
      <c r="C244" s="103" t="s">
        <v>620</v>
      </c>
      <c r="D244" s="46">
        <v>1000</v>
      </c>
      <c r="E244" s="46">
        <v>100</v>
      </c>
      <c r="F244" s="46">
        <v>400</v>
      </c>
      <c r="G244" s="41">
        <f t="shared" si="8"/>
        <v>0.4</v>
      </c>
      <c r="H244" s="41">
        <f t="shared" si="7"/>
        <v>0.06667000000000001</v>
      </c>
      <c r="I244" s="83" t="s">
        <v>621</v>
      </c>
      <c r="J244" s="83" t="s">
        <v>24</v>
      </c>
      <c r="K244" s="52" t="s">
        <v>450</v>
      </c>
      <c r="L244" s="52"/>
      <c r="M244" s="110"/>
      <c r="N244" s="111"/>
      <c r="O244" s="110"/>
      <c r="P244" s="110"/>
    </row>
    <row r="245" spans="1:16" s="5" customFormat="1" ht="73.5" customHeight="1">
      <c r="A245" s="44">
        <v>33</v>
      </c>
      <c r="B245" s="58" t="s">
        <v>622</v>
      </c>
      <c r="C245" s="106" t="s">
        <v>623</v>
      </c>
      <c r="D245" s="46">
        <v>1000</v>
      </c>
      <c r="E245" s="46">
        <v>0</v>
      </c>
      <c r="F245" s="46">
        <v>300</v>
      </c>
      <c r="G245" s="41">
        <f t="shared" si="8"/>
        <v>0.3</v>
      </c>
      <c r="H245" s="41">
        <f t="shared" si="7"/>
        <v>-0.033330000000000026</v>
      </c>
      <c r="I245" s="83" t="s">
        <v>570</v>
      </c>
      <c r="J245" s="83" t="s">
        <v>24</v>
      </c>
      <c r="K245" s="52" t="s">
        <v>554</v>
      </c>
      <c r="L245" s="94"/>
      <c r="M245" s="110"/>
      <c r="N245" s="111"/>
      <c r="O245" s="110"/>
      <c r="P245" s="110"/>
    </row>
    <row r="246" spans="1:16" s="5" customFormat="1" ht="24">
      <c r="A246" s="44">
        <v>34</v>
      </c>
      <c r="B246" s="58" t="s">
        <v>624</v>
      </c>
      <c r="C246" s="103" t="s">
        <v>625</v>
      </c>
      <c r="D246" s="46">
        <v>1000</v>
      </c>
      <c r="E246" s="46">
        <v>0</v>
      </c>
      <c r="F246" s="46">
        <v>300</v>
      </c>
      <c r="G246" s="41">
        <f t="shared" si="8"/>
        <v>0.3</v>
      </c>
      <c r="H246" s="41">
        <f t="shared" si="7"/>
        <v>-0.033330000000000026</v>
      </c>
      <c r="I246" s="83" t="s">
        <v>570</v>
      </c>
      <c r="J246" s="83" t="s">
        <v>24</v>
      </c>
      <c r="K246" s="52" t="s">
        <v>554</v>
      </c>
      <c r="L246" s="94"/>
      <c r="M246" s="110"/>
      <c r="N246" s="111"/>
      <c r="O246" s="110"/>
      <c r="P246" s="110"/>
    </row>
    <row r="247" spans="1:12" s="4" customFormat="1" ht="17.25" customHeight="1">
      <c r="A247" s="40" t="s">
        <v>626</v>
      </c>
      <c r="B247" s="40"/>
      <c r="C247" s="40"/>
      <c r="D247" s="43">
        <f>D248+D285</f>
        <v>982335</v>
      </c>
      <c r="E247" s="16">
        <f>E248+E285</f>
        <v>76697</v>
      </c>
      <c r="F247" s="43">
        <f>F248+F285</f>
        <v>363054</v>
      </c>
      <c r="G247" s="41">
        <f t="shared" si="8"/>
        <v>0.3695826780069935</v>
      </c>
      <c r="H247" s="41">
        <f t="shared" si="7"/>
        <v>0.0362526780069935</v>
      </c>
      <c r="I247" s="79"/>
      <c r="J247" s="79"/>
      <c r="K247" s="81"/>
      <c r="L247" s="80"/>
    </row>
    <row r="248" spans="1:12" s="4" customFormat="1" ht="17.25" customHeight="1">
      <c r="A248" s="40" t="s">
        <v>627</v>
      </c>
      <c r="B248" s="40"/>
      <c r="C248" s="40"/>
      <c r="D248" s="43">
        <f>SUM(D249:D284)</f>
        <v>918835</v>
      </c>
      <c r="E248" s="16">
        <f>SUM(E249:E284)</f>
        <v>75512</v>
      </c>
      <c r="F248" s="16">
        <f>SUM(F249:F284)</f>
        <v>359164</v>
      </c>
      <c r="G248" s="41">
        <f t="shared" si="8"/>
        <v>0.3908906386892097</v>
      </c>
      <c r="H248" s="41">
        <f t="shared" si="7"/>
        <v>0.05756063868920969</v>
      </c>
      <c r="I248" s="79"/>
      <c r="J248" s="79"/>
      <c r="K248" s="81"/>
      <c r="L248" s="80"/>
    </row>
    <row r="249" spans="1:12" s="4" customFormat="1" ht="67.5">
      <c r="A249" s="57">
        <v>1</v>
      </c>
      <c r="B249" s="58" t="s">
        <v>628</v>
      </c>
      <c r="C249" s="51" t="s">
        <v>629</v>
      </c>
      <c r="D249" s="46">
        <v>600000</v>
      </c>
      <c r="E249" s="46">
        <v>45000</v>
      </c>
      <c r="F249" s="46">
        <v>266830</v>
      </c>
      <c r="G249" s="41">
        <f t="shared" si="8"/>
        <v>0.44471666666666665</v>
      </c>
      <c r="H249" s="41">
        <f t="shared" si="7"/>
        <v>0.11138666666666663</v>
      </c>
      <c r="I249" s="83" t="s">
        <v>630</v>
      </c>
      <c r="J249" s="83" t="s">
        <v>24</v>
      </c>
      <c r="K249" s="44" t="s">
        <v>631</v>
      </c>
      <c r="L249" s="52" t="s">
        <v>632</v>
      </c>
    </row>
    <row r="250" spans="1:40" s="10" customFormat="1" ht="88.5" customHeight="1">
      <c r="A250" s="57">
        <v>2</v>
      </c>
      <c r="B250" s="48" t="s">
        <v>633</v>
      </c>
      <c r="C250" s="48" t="s">
        <v>634</v>
      </c>
      <c r="D250" s="46">
        <v>60000</v>
      </c>
      <c r="E250" s="46">
        <v>5000</v>
      </c>
      <c r="F250" s="46">
        <v>20020</v>
      </c>
      <c r="G250" s="41">
        <f t="shared" si="8"/>
        <v>0.33366666666666667</v>
      </c>
      <c r="H250" s="41">
        <f t="shared" si="7"/>
        <v>0.0003366666666666518</v>
      </c>
      <c r="I250" s="83" t="s">
        <v>635</v>
      </c>
      <c r="J250" s="83" t="s">
        <v>24</v>
      </c>
      <c r="K250" s="44" t="s">
        <v>636</v>
      </c>
      <c r="L250" s="46"/>
      <c r="M250" s="112"/>
      <c r="N250" s="113"/>
      <c r="O250" s="112"/>
      <c r="P250" s="112"/>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row>
    <row r="251" spans="1:12" s="4" customFormat="1" ht="177" customHeight="1">
      <c r="A251" s="57">
        <v>3</v>
      </c>
      <c r="B251" s="58" t="s">
        <v>637</v>
      </c>
      <c r="C251" s="85" t="s">
        <v>638</v>
      </c>
      <c r="D251" s="52">
        <v>50000</v>
      </c>
      <c r="E251" s="46">
        <v>7000</v>
      </c>
      <c r="F251" s="46">
        <v>23500</v>
      </c>
      <c r="G251" s="41">
        <f t="shared" si="8"/>
        <v>0.47</v>
      </c>
      <c r="H251" s="41">
        <f t="shared" si="7"/>
        <v>0.13666999999999996</v>
      </c>
      <c r="I251" s="83" t="s">
        <v>639</v>
      </c>
      <c r="J251" s="83" t="s">
        <v>640</v>
      </c>
      <c r="K251" s="52" t="s">
        <v>641</v>
      </c>
      <c r="L251" s="58" t="s">
        <v>26</v>
      </c>
    </row>
    <row r="252" spans="1:12" s="4" customFormat="1" ht="60">
      <c r="A252" s="57">
        <v>4</v>
      </c>
      <c r="B252" s="51" t="s">
        <v>642</v>
      </c>
      <c r="C252" s="51" t="s">
        <v>643</v>
      </c>
      <c r="D252" s="57">
        <v>2500</v>
      </c>
      <c r="E252" s="46">
        <v>0</v>
      </c>
      <c r="F252" s="46">
        <v>0</v>
      </c>
      <c r="G252" s="41">
        <f t="shared" si="8"/>
        <v>0</v>
      </c>
      <c r="H252" s="41">
        <f t="shared" si="7"/>
        <v>-0.33333</v>
      </c>
      <c r="I252" s="83" t="s">
        <v>644</v>
      </c>
      <c r="J252" s="83" t="s">
        <v>24</v>
      </c>
      <c r="K252" s="52" t="s">
        <v>42</v>
      </c>
      <c r="L252" s="52"/>
    </row>
    <row r="253" spans="1:12" s="4" customFormat="1" ht="66" customHeight="1">
      <c r="A253" s="57">
        <v>5</v>
      </c>
      <c r="B253" s="107" t="s">
        <v>645</v>
      </c>
      <c r="C253" s="107" t="s">
        <v>646</v>
      </c>
      <c r="D253" s="108">
        <v>2200</v>
      </c>
      <c r="E253" s="46">
        <v>0</v>
      </c>
      <c r="F253" s="46">
        <v>20</v>
      </c>
      <c r="G253" s="41">
        <f t="shared" si="8"/>
        <v>0.00909090909090909</v>
      </c>
      <c r="H253" s="41">
        <f t="shared" si="7"/>
        <v>-0.3242390909090909</v>
      </c>
      <c r="I253" s="83" t="s">
        <v>647</v>
      </c>
      <c r="J253" s="83" t="s">
        <v>24</v>
      </c>
      <c r="K253" s="52" t="s">
        <v>42</v>
      </c>
      <c r="L253" s="52"/>
    </row>
    <row r="254" spans="1:12" s="4" customFormat="1" ht="196.5" customHeight="1">
      <c r="A254" s="57">
        <v>6</v>
      </c>
      <c r="B254" s="58" t="s">
        <v>648</v>
      </c>
      <c r="C254" s="85" t="s">
        <v>649</v>
      </c>
      <c r="D254" s="52">
        <v>15000</v>
      </c>
      <c r="E254" s="46">
        <v>300</v>
      </c>
      <c r="F254" s="46">
        <v>600</v>
      </c>
      <c r="G254" s="41">
        <f t="shared" si="8"/>
        <v>0.04</v>
      </c>
      <c r="H254" s="41">
        <f t="shared" si="7"/>
        <v>-0.29333000000000004</v>
      </c>
      <c r="I254" s="83" t="s">
        <v>650</v>
      </c>
      <c r="J254" s="83" t="s">
        <v>651</v>
      </c>
      <c r="K254" s="52" t="s">
        <v>422</v>
      </c>
      <c r="L254" s="58" t="s">
        <v>26</v>
      </c>
    </row>
    <row r="255" spans="1:12" s="4" customFormat="1" ht="127.5" customHeight="1">
      <c r="A255" s="57">
        <v>7</v>
      </c>
      <c r="B255" s="58" t="s">
        <v>652</v>
      </c>
      <c r="C255" s="58" t="s">
        <v>653</v>
      </c>
      <c r="D255" s="52">
        <v>1000</v>
      </c>
      <c r="E255" s="46">
        <v>300</v>
      </c>
      <c r="F255" s="46">
        <v>750</v>
      </c>
      <c r="G255" s="41">
        <f t="shared" si="8"/>
        <v>0.75</v>
      </c>
      <c r="H255" s="41">
        <f t="shared" si="7"/>
        <v>0.41667</v>
      </c>
      <c r="I255" s="83" t="s">
        <v>654</v>
      </c>
      <c r="J255" s="83" t="s">
        <v>655</v>
      </c>
      <c r="K255" s="52" t="s">
        <v>450</v>
      </c>
      <c r="L255" s="52"/>
    </row>
    <row r="256" spans="1:12" s="4" customFormat="1" ht="101.25">
      <c r="A256" s="57">
        <v>8</v>
      </c>
      <c r="B256" s="58" t="s">
        <v>656</v>
      </c>
      <c r="C256" s="65" t="s">
        <v>657</v>
      </c>
      <c r="D256" s="52">
        <v>3000</v>
      </c>
      <c r="E256" s="46">
        <v>100</v>
      </c>
      <c r="F256" s="46">
        <v>200</v>
      </c>
      <c r="G256" s="41">
        <f t="shared" si="8"/>
        <v>0.06666666666666667</v>
      </c>
      <c r="H256" s="41">
        <f t="shared" si="7"/>
        <v>-0.26666333333333336</v>
      </c>
      <c r="I256" s="83" t="s">
        <v>658</v>
      </c>
      <c r="J256" s="83" t="s">
        <v>24</v>
      </c>
      <c r="K256" s="44" t="s">
        <v>422</v>
      </c>
      <c r="L256" s="114"/>
    </row>
    <row r="257" spans="1:40" s="1" customFormat="1" ht="84">
      <c r="A257" s="57">
        <v>9</v>
      </c>
      <c r="B257" s="45" t="s">
        <v>659</v>
      </c>
      <c r="C257" s="45" t="s">
        <v>660</v>
      </c>
      <c r="D257" s="44">
        <v>15000</v>
      </c>
      <c r="E257" s="46">
        <v>1000</v>
      </c>
      <c r="F257" s="46">
        <v>2100</v>
      </c>
      <c r="G257" s="41">
        <f t="shared" si="8"/>
        <v>0.14</v>
      </c>
      <c r="H257" s="41">
        <f t="shared" si="7"/>
        <v>-0.19333</v>
      </c>
      <c r="I257" s="83" t="s">
        <v>661</v>
      </c>
      <c r="J257" s="83" t="s">
        <v>24</v>
      </c>
      <c r="K257" s="44" t="s">
        <v>77</v>
      </c>
      <c r="L257" s="52"/>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row>
    <row r="258" spans="1:40" s="1" customFormat="1" ht="101.25" customHeight="1">
      <c r="A258" s="57">
        <v>10</v>
      </c>
      <c r="B258" s="45" t="s">
        <v>662</v>
      </c>
      <c r="C258" s="45" t="s">
        <v>663</v>
      </c>
      <c r="D258" s="44">
        <v>4500</v>
      </c>
      <c r="E258" s="46">
        <v>400</v>
      </c>
      <c r="F258" s="46">
        <v>1550</v>
      </c>
      <c r="G258" s="41">
        <f t="shared" si="8"/>
        <v>0.34444444444444444</v>
      </c>
      <c r="H258" s="41">
        <f t="shared" si="7"/>
        <v>0.011114444444444427</v>
      </c>
      <c r="I258" s="83" t="s">
        <v>664</v>
      </c>
      <c r="J258" s="83" t="s">
        <v>665</v>
      </c>
      <c r="K258" s="44" t="s">
        <v>422</v>
      </c>
      <c r="L258" s="52"/>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row>
    <row r="259" spans="1:40" s="1" customFormat="1" ht="102.75" customHeight="1">
      <c r="A259" s="57">
        <v>11</v>
      </c>
      <c r="B259" s="45" t="s">
        <v>666</v>
      </c>
      <c r="C259" s="45" t="s">
        <v>667</v>
      </c>
      <c r="D259" s="44">
        <v>12500</v>
      </c>
      <c r="E259" s="46">
        <v>0</v>
      </c>
      <c r="F259" s="46">
        <v>0</v>
      </c>
      <c r="G259" s="41">
        <f t="shared" si="8"/>
        <v>0</v>
      </c>
      <c r="H259" s="41">
        <f t="shared" si="7"/>
        <v>-0.33333</v>
      </c>
      <c r="I259" s="83" t="s">
        <v>668</v>
      </c>
      <c r="J259" s="83" t="s">
        <v>24</v>
      </c>
      <c r="K259" s="44" t="s">
        <v>422</v>
      </c>
      <c r="L259" s="119"/>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row>
    <row r="260" spans="1:40" s="1" customFormat="1" ht="73.5" customHeight="1">
      <c r="A260" s="57">
        <v>12</v>
      </c>
      <c r="B260" s="45" t="s">
        <v>669</v>
      </c>
      <c r="C260" s="107" t="s">
        <v>670</v>
      </c>
      <c r="D260" s="57">
        <v>7280</v>
      </c>
      <c r="E260" s="46">
        <v>360</v>
      </c>
      <c r="F260" s="46">
        <v>1560</v>
      </c>
      <c r="G260" s="41">
        <f t="shared" si="8"/>
        <v>0.21428571428571427</v>
      </c>
      <c r="H260" s="41">
        <f t="shared" si="7"/>
        <v>-0.11904428571428574</v>
      </c>
      <c r="I260" s="83" t="s">
        <v>671</v>
      </c>
      <c r="J260" s="83" t="s">
        <v>24</v>
      </c>
      <c r="K260" s="52" t="s">
        <v>132</v>
      </c>
      <c r="L260" s="119"/>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row>
    <row r="261" spans="1:40" s="11" customFormat="1" ht="72.75" customHeight="1">
      <c r="A261" s="57">
        <v>13</v>
      </c>
      <c r="B261" s="45" t="s">
        <v>672</v>
      </c>
      <c r="C261" s="107" t="s">
        <v>673</v>
      </c>
      <c r="D261" s="57">
        <v>5000</v>
      </c>
      <c r="E261" s="46">
        <v>700</v>
      </c>
      <c r="F261" s="46">
        <v>1260</v>
      </c>
      <c r="G261" s="41">
        <f t="shared" si="8"/>
        <v>0.252</v>
      </c>
      <c r="H261" s="41">
        <f t="shared" si="7"/>
        <v>-0.08133000000000001</v>
      </c>
      <c r="I261" s="83" t="s">
        <v>674</v>
      </c>
      <c r="J261" s="83" t="s">
        <v>24</v>
      </c>
      <c r="K261" s="52" t="s">
        <v>132</v>
      </c>
      <c r="L261" s="52"/>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row>
    <row r="262" spans="1:40" s="11" customFormat="1" ht="57.75" customHeight="1">
      <c r="A262" s="57">
        <v>14</v>
      </c>
      <c r="B262" s="58" t="s">
        <v>675</v>
      </c>
      <c r="C262" s="58" t="s">
        <v>676</v>
      </c>
      <c r="D262" s="71">
        <v>1800</v>
      </c>
      <c r="E262" s="46">
        <v>0</v>
      </c>
      <c r="F262" s="46">
        <v>5</v>
      </c>
      <c r="G262" s="41">
        <f t="shared" si="8"/>
        <v>0.002777777777777778</v>
      </c>
      <c r="H262" s="41">
        <f aca="true" t="shared" si="9" ref="H262:H302">G262-0.33333</f>
        <v>-0.33055222222222225</v>
      </c>
      <c r="I262" s="83" t="s">
        <v>677</v>
      </c>
      <c r="J262" s="83" t="s">
        <v>24</v>
      </c>
      <c r="K262" s="55" t="s">
        <v>234</v>
      </c>
      <c r="L262" s="119"/>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row>
    <row r="263" spans="1:40" s="11" customFormat="1" ht="60.75" customHeight="1">
      <c r="A263" s="57">
        <v>15</v>
      </c>
      <c r="B263" s="51" t="s">
        <v>678</v>
      </c>
      <c r="C263" s="51" t="s">
        <v>679</v>
      </c>
      <c r="D263" s="57">
        <v>1415</v>
      </c>
      <c r="E263" s="46">
        <v>0</v>
      </c>
      <c r="F263" s="46">
        <v>39</v>
      </c>
      <c r="G263" s="41">
        <f t="shared" si="8"/>
        <v>0.02756183745583039</v>
      </c>
      <c r="H263" s="41">
        <f t="shared" si="9"/>
        <v>-0.3057681625441696</v>
      </c>
      <c r="I263" s="83" t="s">
        <v>680</v>
      </c>
      <c r="J263" s="83" t="s">
        <v>681</v>
      </c>
      <c r="K263" s="52" t="s">
        <v>166</v>
      </c>
      <c r="L263" s="52"/>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row>
    <row r="264" spans="1:40" s="1" customFormat="1" ht="45.75" customHeight="1">
      <c r="A264" s="57">
        <v>16</v>
      </c>
      <c r="B264" s="58" t="s">
        <v>682</v>
      </c>
      <c r="C264" s="58" t="s">
        <v>683</v>
      </c>
      <c r="D264" s="44">
        <v>40000</v>
      </c>
      <c r="E264" s="46">
        <v>6000</v>
      </c>
      <c r="F264" s="46">
        <v>15000</v>
      </c>
      <c r="G264" s="41">
        <f t="shared" si="8"/>
        <v>0.375</v>
      </c>
      <c r="H264" s="41">
        <f t="shared" si="9"/>
        <v>0.041669999999999985</v>
      </c>
      <c r="I264" s="83" t="s">
        <v>684</v>
      </c>
      <c r="J264" s="83" t="s">
        <v>24</v>
      </c>
      <c r="K264" s="44" t="s">
        <v>685</v>
      </c>
      <c r="L264" s="52"/>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row>
    <row r="265" spans="1:40" s="11" customFormat="1" ht="210.75" customHeight="1">
      <c r="A265" s="57">
        <v>17</v>
      </c>
      <c r="B265" s="45" t="s">
        <v>686</v>
      </c>
      <c r="C265" s="65" t="s">
        <v>687</v>
      </c>
      <c r="D265" s="52">
        <v>14000</v>
      </c>
      <c r="E265" s="46">
        <v>200</v>
      </c>
      <c r="F265" s="46">
        <v>6700</v>
      </c>
      <c r="G265" s="41">
        <f t="shared" si="8"/>
        <v>0.4785714285714286</v>
      </c>
      <c r="H265" s="41">
        <f t="shared" si="9"/>
        <v>0.14524142857142858</v>
      </c>
      <c r="I265" s="83" t="s">
        <v>688</v>
      </c>
      <c r="J265" s="83" t="s">
        <v>24</v>
      </c>
      <c r="K265" s="44" t="s">
        <v>166</v>
      </c>
      <c r="L265" s="52"/>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row>
    <row r="266" spans="1:40" s="11" customFormat="1" ht="85.5" customHeight="1">
      <c r="A266" s="57">
        <v>18</v>
      </c>
      <c r="B266" s="45" t="s">
        <v>689</v>
      </c>
      <c r="C266" s="45" t="s">
        <v>690</v>
      </c>
      <c r="D266" s="52">
        <v>5000</v>
      </c>
      <c r="E266" s="46">
        <v>0</v>
      </c>
      <c r="F266" s="46">
        <v>0</v>
      </c>
      <c r="G266" s="41">
        <f t="shared" si="8"/>
        <v>0</v>
      </c>
      <c r="H266" s="41">
        <f t="shared" si="9"/>
        <v>-0.33333</v>
      </c>
      <c r="I266" s="83" t="s">
        <v>691</v>
      </c>
      <c r="J266" s="83" t="s">
        <v>24</v>
      </c>
      <c r="K266" s="44" t="s">
        <v>166</v>
      </c>
      <c r="L266" s="52"/>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row>
    <row r="267" spans="1:12" s="7" customFormat="1" ht="60">
      <c r="A267" s="57">
        <v>19</v>
      </c>
      <c r="B267" s="45" t="s">
        <v>692</v>
      </c>
      <c r="C267" s="48" t="s">
        <v>693</v>
      </c>
      <c r="D267" s="46">
        <v>5000</v>
      </c>
      <c r="E267" s="46">
        <v>50</v>
      </c>
      <c r="F267" s="46">
        <v>50</v>
      </c>
      <c r="G267" s="41">
        <f t="shared" si="8"/>
        <v>0.01</v>
      </c>
      <c r="H267" s="41">
        <f t="shared" si="9"/>
        <v>-0.32333</v>
      </c>
      <c r="I267" s="83" t="s">
        <v>694</v>
      </c>
      <c r="J267" s="83" t="s">
        <v>24</v>
      </c>
      <c r="K267" s="55" t="s">
        <v>331</v>
      </c>
      <c r="L267" s="52"/>
    </row>
    <row r="268" spans="1:12" s="7" customFormat="1" ht="92.25" customHeight="1">
      <c r="A268" s="57">
        <v>20</v>
      </c>
      <c r="B268" s="51" t="s">
        <v>695</v>
      </c>
      <c r="C268" s="51" t="s">
        <v>696</v>
      </c>
      <c r="D268" s="55">
        <v>2000</v>
      </c>
      <c r="E268" s="46">
        <v>0</v>
      </c>
      <c r="F268" s="46">
        <v>5</v>
      </c>
      <c r="G268" s="41">
        <f t="shared" si="8"/>
        <v>0.0025</v>
      </c>
      <c r="H268" s="41">
        <f t="shared" si="9"/>
        <v>-0.33083</v>
      </c>
      <c r="I268" s="83" t="s">
        <v>677</v>
      </c>
      <c r="J268" s="83" t="s">
        <v>24</v>
      </c>
      <c r="K268" s="55" t="s">
        <v>166</v>
      </c>
      <c r="L268" s="120"/>
    </row>
    <row r="269" spans="1:12" s="7" customFormat="1" ht="184.5" customHeight="1">
      <c r="A269" s="57">
        <v>21</v>
      </c>
      <c r="B269" s="45" t="s">
        <v>697</v>
      </c>
      <c r="C269" s="45" t="s">
        <v>698</v>
      </c>
      <c r="D269" s="52">
        <v>5000</v>
      </c>
      <c r="E269" s="46">
        <v>2000</v>
      </c>
      <c r="F269" s="46">
        <v>2300</v>
      </c>
      <c r="G269" s="41">
        <f aca="true" t="shared" si="10" ref="G269:G302">F269/D269</f>
        <v>0.46</v>
      </c>
      <c r="H269" s="41">
        <f t="shared" si="9"/>
        <v>0.12667</v>
      </c>
      <c r="I269" s="83" t="s">
        <v>699</v>
      </c>
      <c r="J269" s="83"/>
      <c r="K269" s="44" t="s">
        <v>166</v>
      </c>
      <c r="L269" s="120"/>
    </row>
    <row r="270" spans="1:12" s="12" customFormat="1" ht="138.75" customHeight="1">
      <c r="A270" s="57">
        <v>22</v>
      </c>
      <c r="B270" s="51" t="s">
        <v>700</v>
      </c>
      <c r="C270" s="51" t="s">
        <v>701</v>
      </c>
      <c r="D270" s="52">
        <v>2000</v>
      </c>
      <c r="E270" s="46">
        <v>215</v>
      </c>
      <c r="F270" s="46">
        <v>725</v>
      </c>
      <c r="G270" s="41">
        <f t="shared" si="10"/>
        <v>0.3625</v>
      </c>
      <c r="H270" s="41">
        <f t="shared" si="9"/>
        <v>0.029169999999999974</v>
      </c>
      <c r="I270" s="83" t="s">
        <v>702</v>
      </c>
      <c r="J270" s="83" t="s">
        <v>703</v>
      </c>
      <c r="K270" s="55" t="s">
        <v>123</v>
      </c>
      <c r="L270" s="52"/>
    </row>
    <row r="271" spans="1:12" s="7" customFormat="1" ht="92.25" customHeight="1">
      <c r="A271" s="57">
        <v>23</v>
      </c>
      <c r="B271" s="45" t="s">
        <v>704</v>
      </c>
      <c r="C271" s="45" t="s">
        <v>705</v>
      </c>
      <c r="D271" s="44">
        <v>2140</v>
      </c>
      <c r="E271" s="46">
        <v>100</v>
      </c>
      <c r="F271" s="46">
        <v>135</v>
      </c>
      <c r="G271" s="41">
        <f t="shared" si="10"/>
        <v>0.0630841121495327</v>
      </c>
      <c r="H271" s="41">
        <f t="shared" si="9"/>
        <v>-0.2702458878504673</v>
      </c>
      <c r="I271" s="83" t="s">
        <v>706</v>
      </c>
      <c r="J271" s="83" t="s">
        <v>24</v>
      </c>
      <c r="K271" s="44" t="s">
        <v>450</v>
      </c>
      <c r="L271" s="46"/>
    </row>
    <row r="272" spans="1:12" s="7" customFormat="1" ht="140.25" customHeight="1">
      <c r="A272" s="57">
        <v>24</v>
      </c>
      <c r="B272" s="51" t="s">
        <v>707</v>
      </c>
      <c r="C272" s="98" t="s">
        <v>708</v>
      </c>
      <c r="D272" s="46">
        <v>2700</v>
      </c>
      <c r="E272" s="46">
        <v>300</v>
      </c>
      <c r="F272" s="46">
        <v>894</v>
      </c>
      <c r="G272" s="41">
        <f t="shared" si="10"/>
        <v>0.33111111111111113</v>
      </c>
      <c r="H272" s="41">
        <f t="shared" si="9"/>
        <v>-0.0022188888888888814</v>
      </c>
      <c r="I272" s="83" t="s">
        <v>709</v>
      </c>
      <c r="J272" s="83" t="s">
        <v>24</v>
      </c>
      <c r="K272" s="55" t="s">
        <v>82</v>
      </c>
      <c r="L272" s="46"/>
    </row>
    <row r="273" spans="1:12" s="7" customFormat="1" ht="60">
      <c r="A273" s="57">
        <v>25</v>
      </c>
      <c r="B273" s="58" t="s">
        <v>710</v>
      </c>
      <c r="C273" s="58" t="s">
        <v>711</v>
      </c>
      <c r="D273" s="52">
        <v>5000</v>
      </c>
      <c r="E273" s="46">
        <v>1150</v>
      </c>
      <c r="F273" s="46">
        <v>1150</v>
      </c>
      <c r="G273" s="41">
        <f t="shared" si="10"/>
        <v>0.23</v>
      </c>
      <c r="H273" s="41">
        <f t="shared" si="9"/>
        <v>-0.10333</v>
      </c>
      <c r="I273" s="83" t="s">
        <v>712</v>
      </c>
      <c r="J273" s="83" t="s">
        <v>24</v>
      </c>
      <c r="K273" s="55" t="s">
        <v>82</v>
      </c>
      <c r="L273" s="46"/>
    </row>
    <row r="274" spans="1:40" s="11" customFormat="1" ht="102.75" customHeight="1">
      <c r="A274" s="57">
        <v>26</v>
      </c>
      <c r="B274" s="45" t="s">
        <v>713</v>
      </c>
      <c r="C274" s="45" t="s">
        <v>714</v>
      </c>
      <c r="D274" s="44">
        <v>2900</v>
      </c>
      <c r="E274" s="46">
        <v>10</v>
      </c>
      <c r="F274" s="46">
        <v>40</v>
      </c>
      <c r="G274" s="41">
        <f t="shared" si="10"/>
        <v>0.013793103448275862</v>
      </c>
      <c r="H274" s="41">
        <f t="shared" si="9"/>
        <v>-0.3195368965517241</v>
      </c>
      <c r="I274" s="83" t="s">
        <v>715</v>
      </c>
      <c r="J274" s="83" t="s">
        <v>24</v>
      </c>
      <c r="K274" s="44" t="s">
        <v>142</v>
      </c>
      <c r="L274" s="52"/>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row>
    <row r="275" spans="1:40" s="11" customFormat="1" ht="108.75" customHeight="1">
      <c r="A275" s="57">
        <v>27</v>
      </c>
      <c r="B275" s="45" t="s">
        <v>716</v>
      </c>
      <c r="C275" s="65" t="s">
        <v>717</v>
      </c>
      <c r="D275" s="44">
        <v>1900</v>
      </c>
      <c r="E275" s="46">
        <v>70</v>
      </c>
      <c r="F275" s="46">
        <v>180</v>
      </c>
      <c r="G275" s="41">
        <f t="shared" si="10"/>
        <v>0.09473684210526316</v>
      </c>
      <c r="H275" s="41">
        <f t="shared" si="9"/>
        <v>-0.23859315789473684</v>
      </c>
      <c r="I275" s="83" t="s">
        <v>718</v>
      </c>
      <c r="J275" s="83" t="s">
        <v>24</v>
      </c>
      <c r="K275" s="44" t="s">
        <v>142</v>
      </c>
      <c r="L275" s="52"/>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row>
    <row r="276" spans="1:40" s="11" customFormat="1" ht="53.25" customHeight="1">
      <c r="A276" s="57">
        <v>28</v>
      </c>
      <c r="B276" s="45" t="s">
        <v>719</v>
      </c>
      <c r="C276" s="51" t="s">
        <v>720</v>
      </c>
      <c r="D276" s="55">
        <v>17500</v>
      </c>
      <c r="E276" s="46">
        <v>1700</v>
      </c>
      <c r="F276" s="46">
        <v>4000</v>
      </c>
      <c r="G276" s="41">
        <f t="shared" si="10"/>
        <v>0.22857142857142856</v>
      </c>
      <c r="H276" s="41">
        <f t="shared" si="9"/>
        <v>-0.10475857142857145</v>
      </c>
      <c r="I276" s="83" t="s">
        <v>721</v>
      </c>
      <c r="J276" s="83"/>
      <c r="K276" s="55" t="s">
        <v>722</v>
      </c>
      <c r="L276" s="52"/>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row>
    <row r="277" spans="1:40" s="11" customFormat="1" ht="58.5" customHeight="1">
      <c r="A277" s="57">
        <v>29</v>
      </c>
      <c r="B277" s="48" t="s">
        <v>723</v>
      </c>
      <c r="C277" s="48" t="s">
        <v>724</v>
      </c>
      <c r="D277" s="52">
        <v>1000</v>
      </c>
      <c r="E277" s="46">
        <v>100</v>
      </c>
      <c r="F277" s="46">
        <v>400</v>
      </c>
      <c r="G277" s="41">
        <f t="shared" si="10"/>
        <v>0.4</v>
      </c>
      <c r="H277" s="41">
        <f t="shared" si="9"/>
        <v>0.06667000000000001</v>
      </c>
      <c r="I277" s="83" t="s">
        <v>725</v>
      </c>
      <c r="J277" s="83" t="s">
        <v>24</v>
      </c>
      <c r="K277" s="46" t="s">
        <v>450</v>
      </c>
      <c r="L277" s="52"/>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row>
    <row r="278" spans="1:40" s="11" customFormat="1" ht="64.5" customHeight="1">
      <c r="A278" s="57">
        <v>30</v>
      </c>
      <c r="B278" s="58" t="s">
        <v>726</v>
      </c>
      <c r="C278" s="58" t="s">
        <v>727</v>
      </c>
      <c r="D278" s="52">
        <v>1500</v>
      </c>
      <c r="E278" s="46">
        <v>10</v>
      </c>
      <c r="F278" s="46">
        <v>80</v>
      </c>
      <c r="G278" s="41">
        <f t="shared" si="10"/>
        <v>0.05333333333333334</v>
      </c>
      <c r="H278" s="41">
        <f t="shared" si="9"/>
        <v>-0.27999666666666667</v>
      </c>
      <c r="I278" s="83" t="s">
        <v>728</v>
      </c>
      <c r="J278" s="83" t="s">
        <v>24</v>
      </c>
      <c r="K278" s="55" t="s">
        <v>101</v>
      </c>
      <c r="L278" s="52"/>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row>
    <row r="279" spans="1:40" s="11" customFormat="1" ht="73.5" customHeight="1">
      <c r="A279" s="57">
        <v>31</v>
      </c>
      <c r="B279" s="58" t="s">
        <v>729</v>
      </c>
      <c r="C279" s="58" t="s">
        <v>730</v>
      </c>
      <c r="D279" s="52">
        <v>1400</v>
      </c>
      <c r="E279" s="46">
        <v>150</v>
      </c>
      <c r="F279" s="46">
        <v>550</v>
      </c>
      <c r="G279" s="41">
        <f t="shared" si="10"/>
        <v>0.39285714285714285</v>
      </c>
      <c r="H279" s="41">
        <f t="shared" si="9"/>
        <v>0.059527142857142834</v>
      </c>
      <c r="I279" s="83" t="s">
        <v>731</v>
      </c>
      <c r="J279" s="83" t="s">
        <v>24</v>
      </c>
      <c r="K279" s="55" t="s">
        <v>255</v>
      </c>
      <c r="L279" s="52"/>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row>
    <row r="280" spans="1:40" s="11" customFormat="1" ht="55.5" customHeight="1">
      <c r="A280" s="57">
        <v>32</v>
      </c>
      <c r="B280" s="58" t="s">
        <v>732</v>
      </c>
      <c r="C280" s="58" t="s">
        <v>733</v>
      </c>
      <c r="D280" s="52">
        <v>2800</v>
      </c>
      <c r="E280" s="46">
        <v>230</v>
      </c>
      <c r="F280" s="46">
        <v>950</v>
      </c>
      <c r="G280" s="41">
        <f t="shared" si="10"/>
        <v>0.3392857142857143</v>
      </c>
      <c r="H280" s="41">
        <f t="shared" si="9"/>
        <v>0.005955714285714286</v>
      </c>
      <c r="I280" s="83" t="s">
        <v>734</v>
      </c>
      <c r="J280" s="83" t="s">
        <v>24</v>
      </c>
      <c r="K280" s="55" t="s">
        <v>255</v>
      </c>
      <c r="L280" s="52"/>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row>
    <row r="281" spans="1:40" s="11" customFormat="1" ht="71.25" customHeight="1">
      <c r="A281" s="57">
        <v>33</v>
      </c>
      <c r="B281" s="58" t="s">
        <v>735</v>
      </c>
      <c r="C281" s="58" t="s">
        <v>736</v>
      </c>
      <c r="D281" s="46">
        <v>1000</v>
      </c>
      <c r="E281" s="46">
        <v>85</v>
      </c>
      <c r="F281" s="46">
        <v>355</v>
      </c>
      <c r="G281" s="41">
        <f t="shared" si="10"/>
        <v>0.355</v>
      </c>
      <c r="H281" s="41">
        <f t="shared" si="9"/>
        <v>0.021669999999999967</v>
      </c>
      <c r="I281" s="83" t="s">
        <v>737</v>
      </c>
      <c r="J281" s="83" t="s">
        <v>24</v>
      </c>
      <c r="K281" s="55" t="s">
        <v>450</v>
      </c>
      <c r="L281" s="52"/>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row>
    <row r="282" spans="1:40" s="11" customFormat="1" ht="105.75" customHeight="1">
      <c r="A282" s="57">
        <v>34</v>
      </c>
      <c r="B282" s="51" t="s">
        <v>738</v>
      </c>
      <c r="C282" s="51" t="s">
        <v>739</v>
      </c>
      <c r="D282" s="55">
        <v>2500</v>
      </c>
      <c r="E282" s="46">
        <v>60</v>
      </c>
      <c r="F282" s="46">
        <v>204</v>
      </c>
      <c r="G282" s="41">
        <f t="shared" si="10"/>
        <v>0.0816</v>
      </c>
      <c r="H282" s="41">
        <f t="shared" si="9"/>
        <v>-0.25173</v>
      </c>
      <c r="I282" s="83" t="s">
        <v>740</v>
      </c>
      <c r="J282" s="83" t="s">
        <v>24</v>
      </c>
      <c r="K282" s="55" t="s">
        <v>304</v>
      </c>
      <c r="L282" s="52"/>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row>
    <row r="283" spans="1:40" s="11" customFormat="1" ht="144">
      <c r="A283" s="57">
        <v>35</v>
      </c>
      <c r="B283" s="51" t="s">
        <v>741</v>
      </c>
      <c r="C283" s="51" t="s">
        <v>742</v>
      </c>
      <c r="D283" s="55">
        <v>2300</v>
      </c>
      <c r="E283" s="46">
        <v>89</v>
      </c>
      <c r="F283" s="46">
        <v>279</v>
      </c>
      <c r="G283" s="41">
        <f t="shared" si="10"/>
        <v>0.12130434782608696</v>
      </c>
      <c r="H283" s="41">
        <f t="shared" si="9"/>
        <v>-0.21202565217391306</v>
      </c>
      <c r="I283" s="83" t="s">
        <v>743</v>
      </c>
      <c r="J283" s="83" t="s">
        <v>744</v>
      </c>
      <c r="K283" s="55" t="s">
        <v>304</v>
      </c>
      <c r="L283" s="52"/>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row>
    <row r="284" spans="1:40" s="11" customFormat="1" ht="240.75" customHeight="1">
      <c r="A284" s="57">
        <v>36</v>
      </c>
      <c r="B284" s="51" t="s">
        <v>745</v>
      </c>
      <c r="C284" s="51" t="s">
        <v>746</v>
      </c>
      <c r="D284" s="55">
        <v>20000</v>
      </c>
      <c r="E284" s="46">
        <v>2833</v>
      </c>
      <c r="F284" s="46">
        <v>6733</v>
      </c>
      <c r="G284" s="41">
        <f t="shared" si="10"/>
        <v>0.33665</v>
      </c>
      <c r="H284" s="41">
        <f t="shared" si="9"/>
        <v>0.0033199999999999896</v>
      </c>
      <c r="I284" s="83" t="s">
        <v>747</v>
      </c>
      <c r="J284" s="83" t="s">
        <v>24</v>
      </c>
      <c r="K284" s="55" t="s">
        <v>748</v>
      </c>
      <c r="L284" s="52" t="s">
        <v>59</v>
      </c>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row>
    <row r="285" spans="1:40" s="11" customFormat="1" ht="19.5" customHeight="1">
      <c r="A285" s="40" t="s">
        <v>749</v>
      </c>
      <c r="B285" s="40"/>
      <c r="C285" s="40"/>
      <c r="D285" s="43">
        <f>SUM(D286:D302)</f>
        <v>63500</v>
      </c>
      <c r="E285" s="16">
        <f>SUM(E286:E302)</f>
        <v>1185</v>
      </c>
      <c r="F285" s="43">
        <f>SUM(F286:F302)</f>
        <v>3890</v>
      </c>
      <c r="G285" s="41">
        <f t="shared" si="10"/>
        <v>0.06125984251968504</v>
      </c>
      <c r="H285" s="41">
        <f t="shared" si="9"/>
        <v>-0.272070157480315</v>
      </c>
      <c r="I285" s="79"/>
      <c r="J285" s="79"/>
      <c r="K285" s="81"/>
      <c r="L285" s="80"/>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row>
    <row r="286" spans="1:40" s="11" customFormat="1" ht="73.5" customHeight="1">
      <c r="A286" s="55">
        <v>37</v>
      </c>
      <c r="B286" s="62" t="s">
        <v>750</v>
      </c>
      <c r="C286" s="63" t="s">
        <v>751</v>
      </c>
      <c r="D286" s="64">
        <v>6000</v>
      </c>
      <c r="E286" s="46">
        <v>0</v>
      </c>
      <c r="F286" s="46">
        <v>0</v>
      </c>
      <c r="G286" s="41">
        <f t="shared" si="10"/>
        <v>0</v>
      </c>
      <c r="H286" s="41">
        <f t="shared" si="9"/>
        <v>-0.33333</v>
      </c>
      <c r="I286" s="83" t="s">
        <v>108</v>
      </c>
      <c r="J286" s="83" t="s">
        <v>752</v>
      </c>
      <c r="K286" s="52" t="s">
        <v>132</v>
      </c>
      <c r="L286" s="45" t="s">
        <v>38</v>
      </c>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row>
    <row r="287" spans="1:40" s="11" customFormat="1" ht="36">
      <c r="A287" s="55">
        <v>38</v>
      </c>
      <c r="B287" s="51" t="s">
        <v>753</v>
      </c>
      <c r="C287" s="51" t="s">
        <v>754</v>
      </c>
      <c r="D287" s="52">
        <v>5000</v>
      </c>
      <c r="E287" s="46">
        <v>0</v>
      </c>
      <c r="F287" s="46">
        <v>0</v>
      </c>
      <c r="G287" s="41">
        <f t="shared" si="10"/>
        <v>0</v>
      </c>
      <c r="H287" s="41">
        <f t="shared" si="9"/>
        <v>-0.33333</v>
      </c>
      <c r="I287" s="83" t="s">
        <v>755</v>
      </c>
      <c r="J287" s="83" t="s">
        <v>756</v>
      </c>
      <c r="K287" s="52" t="s">
        <v>34</v>
      </c>
      <c r="L287" s="52"/>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row>
    <row r="288" spans="1:12" s="7" customFormat="1" ht="24">
      <c r="A288" s="55">
        <v>39</v>
      </c>
      <c r="B288" s="47" t="s">
        <v>757</v>
      </c>
      <c r="C288" s="47" t="s">
        <v>758</v>
      </c>
      <c r="D288" s="61">
        <v>5000</v>
      </c>
      <c r="E288" s="46">
        <v>850</v>
      </c>
      <c r="F288" s="46">
        <v>2130</v>
      </c>
      <c r="G288" s="41">
        <f t="shared" si="10"/>
        <v>0.426</v>
      </c>
      <c r="H288" s="41">
        <f t="shared" si="9"/>
        <v>0.09266999999999997</v>
      </c>
      <c r="I288" s="83" t="s">
        <v>759</v>
      </c>
      <c r="J288" s="83" t="s">
        <v>24</v>
      </c>
      <c r="K288" s="61" t="s">
        <v>34</v>
      </c>
      <c r="L288" s="52"/>
    </row>
    <row r="289" spans="1:12" s="7" customFormat="1" ht="48">
      <c r="A289" s="55">
        <v>40</v>
      </c>
      <c r="B289" s="47" t="s">
        <v>760</v>
      </c>
      <c r="C289" s="47" t="s">
        <v>761</v>
      </c>
      <c r="D289" s="61">
        <v>10000</v>
      </c>
      <c r="E289" s="46">
        <v>0</v>
      </c>
      <c r="F289" s="46">
        <v>0</v>
      </c>
      <c r="G289" s="41">
        <f t="shared" si="10"/>
        <v>0</v>
      </c>
      <c r="H289" s="41">
        <f t="shared" si="9"/>
        <v>-0.33333</v>
      </c>
      <c r="I289" s="83" t="s">
        <v>762</v>
      </c>
      <c r="J289" s="83" t="s">
        <v>763</v>
      </c>
      <c r="K289" s="61" t="s">
        <v>132</v>
      </c>
      <c r="L289" s="52"/>
    </row>
    <row r="290" spans="1:12" s="7" customFormat="1" ht="24">
      <c r="A290" s="55">
        <v>41</v>
      </c>
      <c r="B290" s="62" t="s">
        <v>764</v>
      </c>
      <c r="C290" s="62" t="s">
        <v>765</v>
      </c>
      <c r="D290" s="64">
        <v>5000</v>
      </c>
      <c r="E290" s="46">
        <v>0</v>
      </c>
      <c r="F290" s="46">
        <v>80</v>
      </c>
      <c r="G290" s="41">
        <f t="shared" si="10"/>
        <v>0.016</v>
      </c>
      <c r="H290" s="41">
        <f t="shared" si="9"/>
        <v>-0.31733</v>
      </c>
      <c r="I290" s="83" t="s">
        <v>766</v>
      </c>
      <c r="J290" s="83" t="s">
        <v>767</v>
      </c>
      <c r="K290" s="61" t="s">
        <v>34</v>
      </c>
      <c r="L290" s="52"/>
    </row>
    <row r="291" spans="1:12" s="7" customFormat="1" ht="144" customHeight="1">
      <c r="A291" s="55">
        <v>42</v>
      </c>
      <c r="B291" s="58" t="s">
        <v>768</v>
      </c>
      <c r="C291" s="58" t="s">
        <v>769</v>
      </c>
      <c r="D291" s="52">
        <v>3000</v>
      </c>
      <c r="E291" s="46">
        <v>0</v>
      </c>
      <c r="F291" s="46">
        <v>0</v>
      </c>
      <c r="G291" s="41">
        <f t="shared" si="10"/>
        <v>0</v>
      </c>
      <c r="H291" s="41">
        <f t="shared" si="9"/>
        <v>-0.33333</v>
      </c>
      <c r="I291" s="83" t="s">
        <v>770</v>
      </c>
      <c r="J291" s="83" t="s">
        <v>24</v>
      </c>
      <c r="K291" s="44" t="s">
        <v>450</v>
      </c>
      <c r="L291" s="52"/>
    </row>
    <row r="292" spans="1:12" s="7" customFormat="1" ht="150.75" customHeight="1">
      <c r="A292" s="55">
        <v>43</v>
      </c>
      <c r="B292" s="59" t="s">
        <v>771</v>
      </c>
      <c r="C292" s="60" t="s">
        <v>772</v>
      </c>
      <c r="D292" s="57">
        <v>10000</v>
      </c>
      <c r="E292" s="46">
        <v>100</v>
      </c>
      <c r="F292" s="46">
        <v>150</v>
      </c>
      <c r="G292" s="41">
        <f t="shared" si="10"/>
        <v>0.015</v>
      </c>
      <c r="H292" s="41">
        <f t="shared" si="9"/>
        <v>-0.31833</v>
      </c>
      <c r="I292" s="83" t="s">
        <v>773</v>
      </c>
      <c r="J292" s="83" t="s">
        <v>24</v>
      </c>
      <c r="K292" s="55" t="s">
        <v>234</v>
      </c>
      <c r="L292" s="52" t="s">
        <v>109</v>
      </c>
    </row>
    <row r="293" spans="1:40" s="11" customFormat="1" ht="183" customHeight="1">
      <c r="A293" s="55">
        <v>44</v>
      </c>
      <c r="B293" s="51" t="s">
        <v>774</v>
      </c>
      <c r="C293" s="51" t="s">
        <v>775</v>
      </c>
      <c r="D293" s="57">
        <v>1500</v>
      </c>
      <c r="E293" s="46">
        <v>200</v>
      </c>
      <c r="F293" s="46">
        <v>500</v>
      </c>
      <c r="G293" s="41">
        <f t="shared" si="10"/>
        <v>0.3333333333333333</v>
      </c>
      <c r="H293" s="41">
        <f t="shared" si="9"/>
        <v>3.3333333332996595E-06</v>
      </c>
      <c r="I293" s="83" t="s">
        <v>776</v>
      </c>
      <c r="J293" s="83" t="s">
        <v>777</v>
      </c>
      <c r="K293" s="52" t="s">
        <v>422</v>
      </c>
      <c r="L293" s="52" t="s">
        <v>109</v>
      </c>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row>
    <row r="294" spans="1:40" s="11" customFormat="1" ht="51" customHeight="1">
      <c r="A294" s="55">
        <v>45</v>
      </c>
      <c r="B294" s="51" t="s">
        <v>778</v>
      </c>
      <c r="C294" s="51" t="s">
        <v>779</v>
      </c>
      <c r="D294" s="55">
        <v>1000</v>
      </c>
      <c r="E294" s="46">
        <v>10</v>
      </c>
      <c r="F294" s="46">
        <v>10</v>
      </c>
      <c r="G294" s="41">
        <f t="shared" si="10"/>
        <v>0.01</v>
      </c>
      <c r="H294" s="41">
        <f t="shared" si="9"/>
        <v>-0.32333</v>
      </c>
      <c r="I294" s="83" t="s">
        <v>780</v>
      </c>
      <c r="J294" s="83" t="s">
        <v>24</v>
      </c>
      <c r="K294" s="55" t="s">
        <v>166</v>
      </c>
      <c r="L294" s="52"/>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row>
    <row r="295" spans="1:40" s="11" customFormat="1" ht="61.5" customHeight="1">
      <c r="A295" s="55">
        <v>46</v>
      </c>
      <c r="B295" s="48" t="s">
        <v>781</v>
      </c>
      <c r="C295" s="48" t="s">
        <v>782</v>
      </c>
      <c r="D295" s="46">
        <v>1000</v>
      </c>
      <c r="E295" s="46">
        <v>0</v>
      </c>
      <c r="F295" s="46">
        <v>50</v>
      </c>
      <c r="G295" s="41">
        <f t="shared" si="10"/>
        <v>0.05</v>
      </c>
      <c r="H295" s="41">
        <f t="shared" si="9"/>
        <v>-0.28333</v>
      </c>
      <c r="I295" s="83" t="s">
        <v>783</v>
      </c>
      <c r="J295" s="83" t="s">
        <v>24</v>
      </c>
      <c r="K295" s="46" t="s">
        <v>215</v>
      </c>
      <c r="L295" s="52"/>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row>
    <row r="296" spans="1:40" s="11" customFormat="1" ht="96" customHeight="1">
      <c r="A296" s="55">
        <v>47</v>
      </c>
      <c r="B296" s="51" t="s">
        <v>784</v>
      </c>
      <c r="C296" s="51" t="s">
        <v>785</v>
      </c>
      <c r="D296" s="116">
        <v>1000</v>
      </c>
      <c r="E296" s="46">
        <v>0</v>
      </c>
      <c r="F296" s="46">
        <v>0</v>
      </c>
      <c r="G296" s="41">
        <f t="shared" si="10"/>
        <v>0</v>
      </c>
      <c r="H296" s="41">
        <f t="shared" si="9"/>
        <v>-0.33333</v>
      </c>
      <c r="I296" s="83" t="s">
        <v>786</v>
      </c>
      <c r="J296" s="83" t="s">
        <v>787</v>
      </c>
      <c r="K296" s="55" t="s">
        <v>323</v>
      </c>
      <c r="L296" s="52"/>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row>
    <row r="297" spans="1:40" s="11" customFormat="1" ht="55.5" customHeight="1">
      <c r="A297" s="55">
        <v>48</v>
      </c>
      <c r="B297" s="51" t="s">
        <v>788</v>
      </c>
      <c r="C297" s="51" t="s">
        <v>789</v>
      </c>
      <c r="D297" s="55">
        <v>1000</v>
      </c>
      <c r="E297" s="46">
        <v>10</v>
      </c>
      <c r="F297" s="46">
        <v>60</v>
      </c>
      <c r="G297" s="41">
        <f t="shared" si="10"/>
        <v>0.06</v>
      </c>
      <c r="H297" s="41">
        <f t="shared" si="9"/>
        <v>-0.27333</v>
      </c>
      <c r="I297" s="83" t="s">
        <v>790</v>
      </c>
      <c r="J297" s="83" t="s">
        <v>24</v>
      </c>
      <c r="K297" s="55" t="s">
        <v>166</v>
      </c>
      <c r="L297" s="52"/>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row>
    <row r="298" spans="1:40" s="11" customFormat="1" ht="54" customHeight="1">
      <c r="A298" s="55">
        <v>49</v>
      </c>
      <c r="B298" s="51" t="s">
        <v>791</v>
      </c>
      <c r="C298" s="51" t="s">
        <v>792</v>
      </c>
      <c r="D298" s="55">
        <v>1000</v>
      </c>
      <c r="E298" s="46">
        <v>10</v>
      </c>
      <c r="F298" s="46">
        <v>15</v>
      </c>
      <c r="G298" s="41">
        <f t="shared" si="10"/>
        <v>0.015</v>
      </c>
      <c r="H298" s="41">
        <f t="shared" si="9"/>
        <v>-0.31833</v>
      </c>
      <c r="I298" s="83" t="s">
        <v>793</v>
      </c>
      <c r="J298" s="83" t="s">
        <v>24</v>
      </c>
      <c r="K298" s="55" t="s">
        <v>166</v>
      </c>
      <c r="L298" s="52"/>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row>
    <row r="299" spans="1:40" s="11" customFormat="1" ht="64.5" customHeight="1">
      <c r="A299" s="55">
        <v>50</v>
      </c>
      <c r="B299" s="51" t="s">
        <v>794</v>
      </c>
      <c r="C299" s="51" t="s">
        <v>795</v>
      </c>
      <c r="D299" s="55">
        <v>3000</v>
      </c>
      <c r="E299" s="46">
        <v>0</v>
      </c>
      <c r="F299" s="46">
        <v>0</v>
      </c>
      <c r="G299" s="41">
        <f t="shared" si="10"/>
        <v>0</v>
      </c>
      <c r="H299" s="41">
        <f t="shared" si="9"/>
        <v>-0.33333</v>
      </c>
      <c r="I299" s="83" t="s">
        <v>796</v>
      </c>
      <c r="J299" s="83" t="s">
        <v>24</v>
      </c>
      <c r="K299" s="55" t="s">
        <v>97</v>
      </c>
      <c r="L299" s="52"/>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row>
    <row r="300" spans="1:40" s="11" customFormat="1" ht="126" customHeight="1">
      <c r="A300" s="55">
        <v>51</v>
      </c>
      <c r="B300" s="51" t="s">
        <v>797</v>
      </c>
      <c r="C300" s="56" t="s">
        <v>798</v>
      </c>
      <c r="D300" s="55">
        <v>1000</v>
      </c>
      <c r="E300" s="46">
        <v>0</v>
      </c>
      <c r="F300" s="46">
        <v>0</v>
      </c>
      <c r="G300" s="41">
        <f t="shared" si="10"/>
        <v>0</v>
      </c>
      <c r="H300" s="41">
        <f t="shared" si="9"/>
        <v>-0.33333</v>
      </c>
      <c r="I300" s="83" t="s">
        <v>799</v>
      </c>
      <c r="J300" s="83" t="s">
        <v>24</v>
      </c>
      <c r="K300" s="52" t="s">
        <v>304</v>
      </c>
      <c r="L300" s="52"/>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row>
    <row r="301" spans="1:40" s="11" customFormat="1" ht="89.25" customHeight="1">
      <c r="A301" s="55">
        <v>52</v>
      </c>
      <c r="B301" s="51" t="s">
        <v>800</v>
      </c>
      <c r="C301" s="56" t="s">
        <v>801</v>
      </c>
      <c r="D301" s="55">
        <v>1000</v>
      </c>
      <c r="E301" s="46">
        <v>5</v>
      </c>
      <c r="F301" s="46">
        <v>895</v>
      </c>
      <c r="G301" s="41">
        <f t="shared" si="10"/>
        <v>0.895</v>
      </c>
      <c r="H301" s="41">
        <f t="shared" si="9"/>
        <v>0.56167</v>
      </c>
      <c r="I301" s="83" t="s">
        <v>802</v>
      </c>
      <c r="J301" s="83" t="s">
        <v>24</v>
      </c>
      <c r="K301" s="52" t="s">
        <v>803</v>
      </c>
      <c r="L301" s="52"/>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row>
    <row r="302" spans="1:40" s="11" customFormat="1" ht="142.5" customHeight="1">
      <c r="A302" s="55">
        <v>53</v>
      </c>
      <c r="B302" s="117" t="s">
        <v>804</v>
      </c>
      <c r="C302" s="72" t="s">
        <v>805</v>
      </c>
      <c r="D302" s="73">
        <v>8000</v>
      </c>
      <c r="E302" s="46">
        <v>0</v>
      </c>
      <c r="F302" s="46">
        <v>0</v>
      </c>
      <c r="G302" s="41">
        <f t="shared" si="10"/>
        <v>0</v>
      </c>
      <c r="H302" s="41">
        <f t="shared" si="9"/>
        <v>-0.33333</v>
      </c>
      <c r="I302" s="83" t="s">
        <v>806</v>
      </c>
      <c r="J302" s="83" t="s">
        <v>807</v>
      </c>
      <c r="K302" s="64" t="s">
        <v>30</v>
      </c>
      <c r="L302" s="94" t="s">
        <v>38</v>
      </c>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row>
    <row r="303" ht="14.25">
      <c r="E303" s="118"/>
    </row>
    <row r="304" ht="14.25">
      <c r="E304" s="118"/>
    </row>
    <row r="305" ht="14.25">
      <c r="E305" s="118"/>
    </row>
    <row r="306" ht="14.25">
      <c r="E306" s="118"/>
    </row>
    <row r="307" ht="14.25">
      <c r="E307" s="118"/>
    </row>
    <row r="308" ht="14.25">
      <c r="E308" s="118"/>
    </row>
    <row r="309" ht="14.25">
      <c r="E309" s="118"/>
    </row>
    <row r="310" ht="14.25">
      <c r="E310" s="118"/>
    </row>
    <row r="311" ht="14.25">
      <c r="E311" s="118"/>
    </row>
    <row r="312" ht="14.25">
      <c r="E312" s="118"/>
    </row>
    <row r="313" ht="14.25">
      <c r="E313" s="118"/>
    </row>
    <row r="314" ht="14.25">
      <c r="E314" s="118"/>
    </row>
    <row r="315" ht="14.25">
      <c r="E315" s="118"/>
    </row>
    <row r="316" ht="14.25">
      <c r="E316" s="118"/>
    </row>
    <row r="317" ht="14.25">
      <c r="E317" s="118"/>
    </row>
    <row r="318" ht="14.25">
      <c r="E318" s="118"/>
    </row>
    <row r="319" ht="14.25">
      <c r="E319" s="118"/>
    </row>
    <row r="320" ht="14.25">
      <c r="E320" s="118"/>
    </row>
    <row r="321" ht="14.25">
      <c r="E321" s="118"/>
    </row>
    <row r="322" ht="14.25">
      <c r="E322" s="118"/>
    </row>
    <row r="323" ht="14.25">
      <c r="E323" s="118"/>
    </row>
    <row r="324" ht="14.25">
      <c r="E324" s="118"/>
    </row>
    <row r="325" ht="14.25">
      <c r="E325" s="118"/>
    </row>
    <row r="326" ht="14.25">
      <c r="E326" s="118"/>
    </row>
    <row r="327" ht="14.25">
      <c r="E327" s="118"/>
    </row>
    <row r="328" ht="14.25">
      <c r="E328" s="118"/>
    </row>
    <row r="329" ht="14.25">
      <c r="E329" s="118"/>
    </row>
    <row r="330" ht="14.25">
      <c r="E330" s="118"/>
    </row>
    <row r="331" ht="14.25">
      <c r="E331" s="118"/>
    </row>
    <row r="332" ht="14.25">
      <c r="E332" s="118"/>
    </row>
    <row r="333" ht="14.25">
      <c r="E333" s="118"/>
    </row>
    <row r="334" ht="14.25">
      <c r="E334" s="118"/>
    </row>
    <row r="335" ht="14.25">
      <c r="E335" s="118"/>
    </row>
    <row r="336" ht="14.25">
      <c r="E336" s="118"/>
    </row>
    <row r="337" ht="14.25">
      <c r="E337" s="118"/>
    </row>
    <row r="338" ht="14.25">
      <c r="E338" s="118"/>
    </row>
    <row r="339" ht="14.25">
      <c r="E339" s="118"/>
    </row>
    <row r="340" ht="14.25">
      <c r="E340" s="118"/>
    </row>
    <row r="341" ht="14.25">
      <c r="E341" s="118"/>
    </row>
    <row r="342" ht="14.25">
      <c r="E342" s="118"/>
    </row>
    <row r="343" ht="14.25">
      <c r="E343" s="118"/>
    </row>
    <row r="344" ht="14.25">
      <c r="E344" s="118"/>
    </row>
    <row r="345" ht="14.25">
      <c r="E345" s="118"/>
    </row>
    <row r="346" ht="14.25">
      <c r="E346" s="118"/>
    </row>
    <row r="347" ht="14.25">
      <c r="E347" s="118"/>
    </row>
    <row r="348" ht="14.25">
      <c r="E348" s="118"/>
    </row>
    <row r="349" ht="14.25">
      <c r="E349" s="118"/>
    </row>
    <row r="350" ht="14.25">
      <c r="E350" s="118"/>
    </row>
    <row r="351" ht="14.25">
      <c r="E351" s="118"/>
    </row>
    <row r="352" ht="14.25">
      <c r="E352" s="118"/>
    </row>
    <row r="353" ht="14.25">
      <c r="E353" s="118"/>
    </row>
    <row r="354" ht="14.25">
      <c r="E354" s="118"/>
    </row>
    <row r="355" ht="14.25">
      <c r="E355" s="118"/>
    </row>
    <row r="356" ht="14.25">
      <c r="E356" s="118"/>
    </row>
    <row r="357" ht="14.25">
      <c r="E357" s="118"/>
    </row>
    <row r="358" ht="14.25">
      <c r="E358" s="118"/>
    </row>
    <row r="359" ht="14.25">
      <c r="E359" s="118"/>
    </row>
    <row r="360" ht="14.25">
      <c r="E360" s="118"/>
    </row>
    <row r="361" ht="14.25">
      <c r="E361" s="118"/>
    </row>
    <row r="362" ht="14.25">
      <c r="E362" s="118"/>
    </row>
    <row r="363" ht="14.25">
      <c r="E363" s="118"/>
    </row>
    <row r="364" ht="14.25">
      <c r="E364" s="118"/>
    </row>
    <row r="365" ht="14.25">
      <c r="E365" s="118"/>
    </row>
    <row r="366" ht="14.25">
      <c r="E366" s="118"/>
    </row>
    <row r="367" ht="14.25">
      <c r="E367" s="118"/>
    </row>
    <row r="368" ht="14.25">
      <c r="E368" s="118"/>
    </row>
    <row r="369" ht="14.25">
      <c r="E369" s="118"/>
    </row>
    <row r="370" ht="14.25">
      <c r="E370" s="118"/>
    </row>
    <row r="371" ht="14.25">
      <c r="E371" s="118"/>
    </row>
    <row r="372" ht="14.25">
      <c r="E372" s="118"/>
    </row>
    <row r="373" ht="14.25">
      <c r="E373" s="118"/>
    </row>
    <row r="374" ht="14.25">
      <c r="E374" s="118"/>
    </row>
    <row r="375" ht="14.25">
      <c r="E375" s="118"/>
    </row>
    <row r="376" ht="14.25">
      <c r="E376" s="118"/>
    </row>
    <row r="377" ht="14.25">
      <c r="E377" s="118"/>
    </row>
    <row r="378" ht="14.25">
      <c r="E378" s="118"/>
    </row>
    <row r="379" ht="14.25">
      <c r="E379" s="118"/>
    </row>
    <row r="380" ht="14.25">
      <c r="E380" s="118"/>
    </row>
    <row r="381" ht="14.25">
      <c r="E381" s="118"/>
    </row>
    <row r="382" ht="14.25">
      <c r="E382" s="118"/>
    </row>
    <row r="383" ht="14.25">
      <c r="E383" s="118"/>
    </row>
    <row r="384" ht="14.25">
      <c r="E384" s="118"/>
    </row>
    <row r="385" ht="14.25">
      <c r="E385" s="118"/>
    </row>
    <row r="386" ht="14.25">
      <c r="E386" s="118"/>
    </row>
    <row r="387" ht="14.25">
      <c r="E387" s="118"/>
    </row>
    <row r="388" ht="14.25">
      <c r="E388" s="118"/>
    </row>
    <row r="389" ht="14.25">
      <c r="E389" s="118"/>
    </row>
    <row r="390" ht="14.25">
      <c r="E390" s="118"/>
    </row>
    <row r="391" ht="14.25">
      <c r="E391" s="118"/>
    </row>
    <row r="392" ht="14.25">
      <c r="E392" s="118"/>
    </row>
    <row r="393" ht="14.25">
      <c r="E393" s="118"/>
    </row>
    <row r="394" ht="14.25">
      <c r="E394" s="118"/>
    </row>
    <row r="395" ht="14.25">
      <c r="E395" s="118"/>
    </row>
    <row r="396" ht="14.25">
      <c r="E396" s="118"/>
    </row>
    <row r="397" ht="14.25">
      <c r="E397" s="118"/>
    </row>
    <row r="398" ht="14.25">
      <c r="E398" s="118"/>
    </row>
    <row r="399" ht="14.25">
      <c r="E399" s="118"/>
    </row>
    <row r="400" ht="14.25">
      <c r="E400" s="118"/>
    </row>
    <row r="401" ht="14.25">
      <c r="E401" s="118"/>
    </row>
    <row r="402" ht="14.25">
      <c r="E402" s="118"/>
    </row>
    <row r="403" ht="14.25">
      <c r="E403" s="118"/>
    </row>
    <row r="404" ht="14.25">
      <c r="E404" s="118"/>
    </row>
    <row r="405" ht="14.25">
      <c r="E405" s="118"/>
    </row>
    <row r="406" ht="14.25">
      <c r="E406" s="118"/>
    </row>
    <row r="407" ht="14.25">
      <c r="E407" s="118"/>
    </row>
    <row r="408" ht="14.25">
      <c r="E408" s="118"/>
    </row>
    <row r="409" ht="14.25">
      <c r="E409" s="118"/>
    </row>
    <row r="410" ht="14.25">
      <c r="E410" s="118"/>
    </row>
    <row r="411" ht="14.25">
      <c r="E411" s="118"/>
    </row>
    <row r="412" ht="14.25">
      <c r="E412" s="118"/>
    </row>
    <row r="413" ht="14.25">
      <c r="E413" s="118"/>
    </row>
    <row r="414" ht="14.25">
      <c r="E414" s="118"/>
    </row>
    <row r="415" ht="14.25">
      <c r="E415" s="118"/>
    </row>
    <row r="416" ht="14.25">
      <c r="E416" s="118"/>
    </row>
    <row r="417" ht="14.25">
      <c r="E417" s="118"/>
    </row>
    <row r="418" ht="14.25">
      <c r="E418" s="118"/>
    </row>
    <row r="419" ht="14.25">
      <c r="E419" s="118"/>
    </row>
    <row r="420" ht="14.25">
      <c r="E420" s="118"/>
    </row>
    <row r="421" ht="14.25">
      <c r="E421" s="118"/>
    </row>
    <row r="422" ht="14.25">
      <c r="E422" s="118"/>
    </row>
    <row r="423" ht="14.25">
      <c r="E423" s="118"/>
    </row>
    <row r="424" ht="14.25">
      <c r="E424" s="118"/>
    </row>
    <row r="425" ht="14.25">
      <c r="E425" s="118"/>
    </row>
    <row r="426" ht="14.25">
      <c r="E426" s="118"/>
    </row>
    <row r="427" ht="14.25">
      <c r="E427" s="118"/>
    </row>
    <row r="428" ht="14.25">
      <c r="E428" s="118"/>
    </row>
    <row r="429" ht="14.25">
      <c r="E429" s="118"/>
    </row>
    <row r="430" ht="14.25">
      <c r="E430" s="118"/>
    </row>
    <row r="431" ht="14.25">
      <c r="E431" s="118"/>
    </row>
    <row r="432" ht="14.25">
      <c r="E432" s="118"/>
    </row>
    <row r="433" ht="14.25">
      <c r="E433" s="118"/>
    </row>
    <row r="434" ht="14.25">
      <c r="E434" s="118"/>
    </row>
    <row r="435" ht="14.25">
      <c r="E435" s="118"/>
    </row>
    <row r="436" ht="14.25">
      <c r="E436" s="118"/>
    </row>
    <row r="437" ht="14.25">
      <c r="E437" s="118"/>
    </row>
    <row r="438" ht="14.25">
      <c r="E438" s="118"/>
    </row>
    <row r="439" ht="14.25">
      <c r="E439" s="118"/>
    </row>
    <row r="440" ht="14.25">
      <c r="E440" s="118"/>
    </row>
    <row r="441" ht="14.25">
      <c r="E441" s="118"/>
    </row>
    <row r="442" ht="14.25">
      <c r="E442" s="118"/>
    </row>
    <row r="443" ht="14.25">
      <c r="E443" s="118"/>
    </row>
    <row r="444" ht="14.25">
      <c r="E444" s="118"/>
    </row>
    <row r="445" ht="14.25">
      <c r="E445" s="118"/>
    </row>
    <row r="446" ht="14.25">
      <c r="E446" s="118"/>
    </row>
    <row r="447" ht="14.25">
      <c r="E447" s="118"/>
    </row>
    <row r="448" ht="14.25">
      <c r="E448" s="118"/>
    </row>
    <row r="449" ht="14.25">
      <c r="E449" s="118"/>
    </row>
    <row r="450" ht="14.25">
      <c r="E450" s="118"/>
    </row>
    <row r="451" ht="14.25">
      <c r="E451" s="118"/>
    </row>
    <row r="452" ht="14.25">
      <c r="E452" s="118"/>
    </row>
    <row r="453" ht="14.25">
      <c r="E453" s="118"/>
    </row>
    <row r="454" ht="14.25">
      <c r="E454" s="118"/>
    </row>
    <row r="455" ht="14.25">
      <c r="E455" s="118"/>
    </row>
    <row r="456" ht="14.25">
      <c r="E456" s="118"/>
    </row>
    <row r="457" ht="14.25">
      <c r="E457" s="118"/>
    </row>
    <row r="458" ht="14.25">
      <c r="E458" s="118"/>
    </row>
    <row r="459" ht="14.25">
      <c r="E459" s="118"/>
    </row>
    <row r="460" ht="14.25">
      <c r="E460" s="118"/>
    </row>
    <row r="461" ht="14.25">
      <c r="E461" s="118"/>
    </row>
    <row r="462" ht="14.25">
      <c r="E462" s="118"/>
    </row>
    <row r="463" ht="14.25">
      <c r="E463" s="118"/>
    </row>
    <row r="464" ht="14.25">
      <c r="E464" s="118"/>
    </row>
    <row r="465" ht="14.25">
      <c r="E465" s="118"/>
    </row>
    <row r="466" ht="14.25">
      <c r="E466" s="118"/>
    </row>
    <row r="467" ht="14.25">
      <c r="E467" s="118"/>
    </row>
    <row r="468" ht="14.25">
      <c r="E468" s="118"/>
    </row>
    <row r="469" ht="14.25">
      <c r="E469" s="118"/>
    </row>
    <row r="470" ht="14.25">
      <c r="E470" s="118"/>
    </row>
    <row r="471" ht="14.25">
      <c r="E471" s="118"/>
    </row>
    <row r="472" ht="14.25">
      <c r="E472" s="118"/>
    </row>
    <row r="473" ht="14.25">
      <c r="E473" s="118"/>
    </row>
    <row r="474" ht="14.25">
      <c r="E474" s="118"/>
    </row>
    <row r="475" ht="14.25">
      <c r="E475" s="118"/>
    </row>
    <row r="476" ht="14.25">
      <c r="E476" s="118"/>
    </row>
    <row r="477" ht="14.25">
      <c r="E477" s="118"/>
    </row>
    <row r="478" ht="14.25">
      <c r="E478" s="118"/>
    </row>
    <row r="479" ht="14.25">
      <c r="E479" s="118"/>
    </row>
    <row r="480" ht="14.25">
      <c r="E480" s="118"/>
    </row>
    <row r="481" ht="14.25">
      <c r="E481" s="118"/>
    </row>
    <row r="482" ht="14.25">
      <c r="E482" s="118"/>
    </row>
    <row r="483" ht="14.25">
      <c r="E483" s="118"/>
    </row>
    <row r="484" ht="14.25">
      <c r="E484" s="118"/>
    </row>
    <row r="485" ht="14.25">
      <c r="E485" s="118"/>
    </row>
    <row r="486" ht="14.25">
      <c r="E486" s="118"/>
    </row>
    <row r="487" ht="14.25">
      <c r="E487" s="118"/>
    </row>
    <row r="488" ht="14.25">
      <c r="E488" s="118"/>
    </row>
    <row r="489" ht="14.25">
      <c r="E489" s="118"/>
    </row>
    <row r="490" ht="14.25">
      <c r="E490" s="118"/>
    </row>
    <row r="491" ht="14.25">
      <c r="E491" s="118"/>
    </row>
    <row r="492" ht="14.25">
      <c r="E492" s="118"/>
    </row>
    <row r="493" ht="14.25">
      <c r="E493" s="118"/>
    </row>
    <row r="494" ht="14.25">
      <c r="E494" s="118"/>
    </row>
    <row r="495" ht="14.25">
      <c r="E495" s="118"/>
    </row>
    <row r="496" ht="14.25">
      <c r="E496" s="118"/>
    </row>
    <row r="497" ht="14.25">
      <c r="E497" s="118"/>
    </row>
    <row r="498" ht="14.25">
      <c r="E498" s="118"/>
    </row>
    <row r="499" ht="14.25">
      <c r="E499" s="118"/>
    </row>
    <row r="500" ht="14.25">
      <c r="E500" s="118"/>
    </row>
    <row r="501" ht="14.25">
      <c r="E501" s="118"/>
    </row>
    <row r="502" ht="14.25">
      <c r="E502" s="118"/>
    </row>
    <row r="503" ht="14.25">
      <c r="E503" s="118"/>
    </row>
    <row r="504" ht="14.25">
      <c r="E504" s="118"/>
    </row>
    <row r="505" ht="14.25">
      <c r="E505" s="118"/>
    </row>
    <row r="506" ht="14.25">
      <c r="E506" s="118"/>
    </row>
    <row r="507" ht="14.25">
      <c r="E507" s="118"/>
    </row>
    <row r="508" ht="14.25">
      <c r="E508" s="118"/>
    </row>
    <row r="509" ht="14.25">
      <c r="E509" s="118"/>
    </row>
    <row r="510" ht="14.25">
      <c r="E510" s="118"/>
    </row>
    <row r="511" ht="14.25">
      <c r="E511" s="118"/>
    </row>
    <row r="512" ht="14.25">
      <c r="E512" s="118"/>
    </row>
    <row r="513" ht="14.25">
      <c r="E513" s="118"/>
    </row>
    <row r="514" ht="14.25">
      <c r="E514" s="118"/>
    </row>
    <row r="515" ht="14.25">
      <c r="E515" s="118"/>
    </row>
    <row r="516" ht="14.25">
      <c r="E516" s="118"/>
    </row>
    <row r="517" ht="14.25">
      <c r="E517" s="118"/>
    </row>
    <row r="518" ht="14.25">
      <c r="E518" s="118"/>
    </row>
    <row r="519" ht="14.25">
      <c r="E519" s="118"/>
    </row>
    <row r="520" ht="14.25">
      <c r="E520" s="118"/>
    </row>
    <row r="521" ht="14.25">
      <c r="E521" s="118"/>
    </row>
    <row r="522" ht="14.25">
      <c r="E522" s="118"/>
    </row>
    <row r="523" ht="14.25">
      <c r="E523" s="118"/>
    </row>
    <row r="524" ht="14.25">
      <c r="E524" s="118"/>
    </row>
    <row r="525" ht="14.25">
      <c r="E525" s="118"/>
    </row>
    <row r="526" ht="14.25">
      <c r="E526" s="118"/>
    </row>
    <row r="527" ht="14.25">
      <c r="E527" s="118"/>
    </row>
    <row r="528" ht="14.25">
      <c r="E528" s="118"/>
    </row>
    <row r="529" ht="14.25">
      <c r="E529" s="118"/>
    </row>
    <row r="530" ht="14.25">
      <c r="E530" s="118"/>
    </row>
    <row r="531" ht="14.25">
      <c r="E531" s="118"/>
    </row>
    <row r="532" ht="14.25">
      <c r="E532" s="118"/>
    </row>
    <row r="533" ht="14.25">
      <c r="E533" s="118"/>
    </row>
    <row r="534" ht="14.25">
      <c r="E534" s="118"/>
    </row>
    <row r="535" ht="14.25">
      <c r="E535" s="118"/>
    </row>
    <row r="536" ht="14.25">
      <c r="E536" s="118"/>
    </row>
    <row r="537" ht="14.25">
      <c r="E537" s="118"/>
    </row>
    <row r="538" ht="14.25">
      <c r="E538" s="118"/>
    </row>
    <row r="539" ht="14.25">
      <c r="E539" s="118"/>
    </row>
    <row r="540" ht="14.25">
      <c r="E540" s="118"/>
    </row>
    <row r="541" ht="14.25">
      <c r="E541" s="118"/>
    </row>
    <row r="542" ht="14.25">
      <c r="E542" s="118"/>
    </row>
    <row r="543" ht="14.25">
      <c r="E543" s="118"/>
    </row>
    <row r="544" ht="14.25">
      <c r="E544" s="118"/>
    </row>
    <row r="545" ht="14.25">
      <c r="E545" s="118"/>
    </row>
    <row r="546" ht="14.25">
      <c r="E546" s="118"/>
    </row>
    <row r="547" ht="14.25">
      <c r="E547" s="118"/>
    </row>
    <row r="548" ht="14.25">
      <c r="E548" s="118"/>
    </row>
    <row r="549" ht="14.25">
      <c r="E549" s="118"/>
    </row>
    <row r="550" ht="14.25">
      <c r="E550" s="118"/>
    </row>
    <row r="551" ht="14.25">
      <c r="E551" s="118"/>
    </row>
    <row r="552" ht="14.25">
      <c r="E552" s="118"/>
    </row>
    <row r="553" ht="14.25">
      <c r="E553" s="118"/>
    </row>
    <row r="554" ht="14.25">
      <c r="E554" s="118"/>
    </row>
    <row r="555" ht="14.25">
      <c r="E555" s="118"/>
    </row>
    <row r="556" ht="14.25">
      <c r="E556" s="118"/>
    </row>
    <row r="557" ht="14.25">
      <c r="E557" s="118"/>
    </row>
    <row r="558" ht="14.25">
      <c r="E558" s="118"/>
    </row>
    <row r="559" ht="14.25">
      <c r="E559" s="118"/>
    </row>
    <row r="560" ht="14.25">
      <c r="E560" s="118"/>
    </row>
    <row r="561" ht="14.25">
      <c r="E561" s="118"/>
    </row>
    <row r="562" ht="14.25">
      <c r="E562" s="118"/>
    </row>
    <row r="563" ht="14.25">
      <c r="E563" s="118"/>
    </row>
    <row r="564" ht="14.25">
      <c r="E564" s="118"/>
    </row>
    <row r="565" ht="14.25">
      <c r="E565" s="118"/>
    </row>
    <row r="566" ht="14.25">
      <c r="E566" s="118"/>
    </row>
    <row r="567" ht="14.25">
      <c r="E567" s="118"/>
    </row>
    <row r="568" ht="14.25">
      <c r="E568" s="118"/>
    </row>
    <row r="569" ht="14.25">
      <c r="E569" s="118"/>
    </row>
    <row r="570" ht="14.25">
      <c r="E570" s="118"/>
    </row>
    <row r="571" ht="14.25">
      <c r="E571" s="118"/>
    </row>
    <row r="572" ht="14.25">
      <c r="E572" s="118"/>
    </row>
    <row r="573" ht="14.25">
      <c r="E573" s="118"/>
    </row>
    <row r="574" ht="14.25">
      <c r="E574" s="118"/>
    </row>
    <row r="575" ht="14.25">
      <c r="E575" s="118"/>
    </row>
    <row r="576" ht="14.25">
      <c r="E576" s="118"/>
    </row>
    <row r="577" ht="14.25">
      <c r="E577" s="118"/>
    </row>
    <row r="578" ht="14.25">
      <c r="E578" s="118"/>
    </row>
    <row r="579" ht="14.25">
      <c r="E579" s="118"/>
    </row>
    <row r="580" ht="14.25">
      <c r="E580" s="118"/>
    </row>
    <row r="581" ht="14.25">
      <c r="E581" s="118"/>
    </row>
    <row r="582" ht="14.25">
      <c r="E582" s="118"/>
    </row>
    <row r="583" ht="14.25">
      <c r="E583" s="118"/>
    </row>
    <row r="584" ht="14.25">
      <c r="E584" s="118"/>
    </row>
    <row r="585" ht="14.25">
      <c r="E585" s="118"/>
    </row>
    <row r="586" ht="14.25">
      <c r="E586" s="118"/>
    </row>
    <row r="587" ht="14.25">
      <c r="E587" s="118"/>
    </row>
    <row r="588" ht="14.25">
      <c r="E588" s="118"/>
    </row>
    <row r="589" ht="14.25">
      <c r="E589" s="118"/>
    </row>
    <row r="590" ht="14.25">
      <c r="E590" s="118"/>
    </row>
    <row r="591" ht="14.25">
      <c r="E591" s="118"/>
    </row>
    <row r="592" ht="14.25">
      <c r="E592" s="118"/>
    </row>
    <row r="593" ht="14.25">
      <c r="E593" s="118"/>
    </row>
    <row r="594" ht="14.25">
      <c r="E594" s="118"/>
    </row>
    <row r="595" ht="14.25">
      <c r="E595" s="118"/>
    </row>
    <row r="596" ht="14.25">
      <c r="E596" s="118"/>
    </row>
    <row r="597" ht="14.25">
      <c r="E597" s="118"/>
    </row>
    <row r="598" ht="14.25">
      <c r="E598" s="118"/>
    </row>
    <row r="599" ht="14.25">
      <c r="E599" s="118"/>
    </row>
    <row r="600" ht="14.25">
      <c r="E600" s="118"/>
    </row>
    <row r="601" ht="14.25">
      <c r="E601" s="118"/>
    </row>
    <row r="602" ht="14.25">
      <c r="E602" s="118"/>
    </row>
    <row r="603" ht="14.25">
      <c r="E603" s="118"/>
    </row>
    <row r="604" ht="14.25">
      <c r="E604" s="118"/>
    </row>
    <row r="605" ht="14.25">
      <c r="E605" s="118"/>
    </row>
    <row r="606" ht="14.25">
      <c r="E606" s="118"/>
    </row>
    <row r="607" ht="14.25">
      <c r="E607" s="118"/>
    </row>
    <row r="608" ht="14.25">
      <c r="E608" s="118"/>
    </row>
    <row r="609" ht="14.25">
      <c r="E609" s="118"/>
    </row>
    <row r="610" ht="14.25">
      <c r="E610" s="118"/>
    </row>
    <row r="611" ht="14.25">
      <c r="E611" s="118"/>
    </row>
    <row r="612" ht="14.25">
      <c r="E612" s="118"/>
    </row>
    <row r="613" ht="14.25">
      <c r="E613" s="118"/>
    </row>
    <row r="614" ht="14.25">
      <c r="E614" s="118"/>
    </row>
    <row r="615" ht="14.25">
      <c r="E615" s="118"/>
    </row>
    <row r="616" ht="14.25">
      <c r="E616" s="118"/>
    </row>
    <row r="617" ht="14.25">
      <c r="E617" s="118"/>
    </row>
    <row r="618" ht="14.25">
      <c r="E618" s="118"/>
    </row>
    <row r="619" ht="14.25">
      <c r="E619" s="118"/>
    </row>
    <row r="620" ht="14.25">
      <c r="E620" s="118"/>
    </row>
    <row r="621" ht="14.25">
      <c r="E621" s="118"/>
    </row>
    <row r="622" ht="14.25">
      <c r="E622" s="118"/>
    </row>
    <row r="623" ht="14.25">
      <c r="E623" s="118"/>
    </row>
    <row r="624" ht="14.25">
      <c r="E624" s="118"/>
    </row>
    <row r="625" ht="14.25">
      <c r="E625" s="118"/>
    </row>
    <row r="626" ht="14.25">
      <c r="E626" s="118"/>
    </row>
    <row r="627" ht="14.25">
      <c r="E627" s="118"/>
    </row>
    <row r="628" ht="14.25">
      <c r="E628" s="118"/>
    </row>
    <row r="629" ht="14.25">
      <c r="E629" s="118"/>
    </row>
    <row r="630" ht="14.25">
      <c r="E630" s="118"/>
    </row>
    <row r="631" ht="14.25">
      <c r="E631" s="118"/>
    </row>
    <row r="632" ht="14.25">
      <c r="E632" s="118"/>
    </row>
    <row r="633" ht="14.25">
      <c r="E633" s="118"/>
    </row>
    <row r="634" ht="14.25">
      <c r="E634" s="118"/>
    </row>
    <row r="635" ht="14.25">
      <c r="E635" s="118"/>
    </row>
    <row r="636" ht="14.25">
      <c r="E636" s="118"/>
    </row>
    <row r="637" ht="14.25">
      <c r="E637" s="118"/>
    </row>
    <row r="638" ht="14.25">
      <c r="E638" s="118"/>
    </row>
    <row r="639" ht="14.25">
      <c r="E639" s="118"/>
    </row>
    <row r="640" ht="14.25">
      <c r="E640" s="118"/>
    </row>
    <row r="641" ht="14.25">
      <c r="E641" s="118"/>
    </row>
    <row r="642" ht="14.25">
      <c r="E642" s="118"/>
    </row>
    <row r="643" ht="14.25">
      <c r="E643" s="118"/>
    </row>
    <row r="644" ht="14.25">
      <c r="E644" s="118"/>
    </row>
    <row r="645" ht="14.25">
      <c r="E645" s="118"/>
    </row>
    <row r="646" ht="14.25">
      <c r="E646" s="118"/>
    </row>
    <row r="647" ht="14.25">
      <c r="E647" s="118"/>
    </row>
    <row r="648" ht="14.25">
      <c r="E648" s="118"/>
    </row>
    <row r="649" ht="14.25">
      <c r="E649" s="118"/>
    </row>
    <row r="650" ht="14.25">
      <c r="E650" s="118"/>
    </row>
    <row r="651" ht="14.25">
      <c r="E651" s="118"/>
    </row>
    <row r="652" ht="14.25">
      <c r="E652" s="118"/>
    </row>
    <row r="653" ht="14.25">
      <c r="E653" s="118"/>
    </row>
    <row r="654" ht="14.25">
      <c r="E654" s="118"/>
    </row>
    <row r="655" ht="14.25">
      <c r="E655" s="118"/>
    </row>
    <row r="656" ht="14.25">
      <c r="E656" s="118"/>
    </row>
    <row r="657" ht="14.25">
      <c r="E657" s="118"/>
    </row>
    <row r="658" ht="14.25">
      <c r="E658" s="118"/>
    </row>
    <row r="659" ht="14.25">
      <c r="E659" s="118"/>
    </row>
    <row r="660" ht="14.25">
      <c r="E660" s="118"/>
    </row>
    <row r="661" ht="14.25">
      <c r="E661" s="118"/>
    </row>
    <row r="662" ht="14.25">
      <c r="E662" s="118"/>
    </row>
    <row r="663" ht="14.25">
      <c r="E663" s="118"/>
    </row>
    <row r="664" ht="14.25">
      <c r="E664" s="118"/>
    </row>
    <row r="665" ht="14.25">
      <c r="E665" s="118"/>
    </row>
    <row r="666" ht="14.25">
      <c r="E666" s="118"/>
    </row>
    <row r="667" ht="14.25">
      <c r="E667" s="118"/>
    </row>
    <row r="668" ht="14.25">
      <c r="E668" s="118"/>
    </row>
    <row r="669" ht="14.25">
      <c r="E669" s="118"/>
    </row>
    <row r="670" ht="14.25">
      <c r="E670" s="118"/>
    </row>
    <row r="671" ht="14.25">
      <c r="E671" s="118"/>
    </row>
    <row r="672" ht="14.25">
      <c r="E672" s="118"/>
    </row>
    <row r="673" ht="14.25">
      <c r="E673" s="118"/>
    </row>
    <row r="674" ht="14.25">
      <c r="E674" s="118"/>
    </row>
    <row r="675" ht="14.25">
      <c r="E675" s="118"/>
    </row>
    <row r="676" ht="14.25">
      <c r="E676" s="118"/>
    </row>
    <row r="677" ht="14.25">
      <c r="E677" s="118"/>
    </row>
    <row r="678" ht="14.25">
      <c r="E678" s="118"/>
    </row>
    <row r="679" ht="14.25">
      <c r="E679" s="118"/>
    </row>
    <row r="680" ht="14.25">
      <c r="E680" s="118"/>
    </row>
    <row r="681" ht="14.25">
      <c r="E681" s="118"/>
    </row>
    <row r="682" ht="14.25">
      <c r="E682" s="118"/>
    </row>
    <row r="683" ht="14.25">
      <c r="E683" s="118"/>
    </row>
    <row r="684" ht="14.25">
      <c r="E684" s="118"/>
    </row>
    <row r="685" ht="14.25">
      <c r="E685" s="118"/>
    </row>
    <row r="686" ht="14.25">
      <c r="E686" s="118"/>
    </row>
    <row r="687" ht="14.25">
      <c r="E687" s="118"/>
    </row>
    <row r="688" ht="14.25">
      <c r="E688" s="118"/>
    </row>
    <row r="689" ht="14.25">
      <c r="E689" s="118"/>
    </row>
    <row r="690" ht="14.25">
      <c r="E690" s="118"/>
    </row>
    <row r="691" ht="14.25">
      <c r="E691" s="118"/>
    </row>
    <row r="692" ht="14.25">
      <c r="E692" s="118"/>
    </row>
    <row r="693" ht="14.25">
      <c r="E693" s="118"/>
    </row>
    <row r="694" ht="14.25">
      <c r="E694" s="118"/>
    </row>
    <row r="695" ht="14.25">
      <c r="E695" s="118"/>
    </row>
    <row r="696" ht="14.25">
      <c r="E696" s="118"/>
    </row>
    <row r="697" ht="14.25">
      <c r="E697" s="118"/>
    </row>
    <row r="698" ht="14.25">
      <c r="E698" s="118"/>
    </row>
    <row r="699" ht="14.25">
      <c r="E699" s="118"/>
    </row>
    <row r="700" ht="14.25">
      <c r="E700" s="118"/>
    </row>
    <row r="701" ht="14.25">
      <c r="E701" s="118"/>
    </row>
    <row r="702" ht="14.25">
      <c r="E702" s="118"/>
    </row>
    <row r="703" ht="14.25">
      <c r="E703" s="118"/>
    </row>
    <row r="704" ht="14.25">
      <c r="E704" s="118"/>
    </row>
    <row r="705" ht="14.25">
      <c r="E705" s="118"/>
    </row>
    <row r="706" ht="14.25">
      <c r="E706" s="118"/>
    </row>
    <row r="707" ht="14.25">
      <c r="E707" s="118"/>
    </row>
    <row r="708" ht="14.25">
      <c r="E708" s="118"/>
    </row>
    <row r="709" ht="14.25">
      <c r="E709" s="118"/>
    </row>
    <row r="710" ht="14.25">
      <c r="E710" s="118"/>
    </row>
    <row r="711" ht="14.25">
      <c r="E711" s="118"/>
    </row>
    <row r="712" ht="14.25">
      <c r="E712" s="118"/>
    </row>
    <row r="713" ht="14.25">
      <c r="E713" s="118"/>
    </row>
    <row r="714" ht="14.25">
      <c r="E714" s="118"/>
    </row>
    <row r="715" ht="14.25">
      <c r="E715" s="118"/>
    </row>
    <row r="716" ht="14.25">
      <c r="E716" s="118"/>
    </row>
    <row r="717" ht="14.25">
      <c r="E717" s="118"/>
    </row>
    <row r="718" ht="14.25">
      <c r="E718" s="118"/>
    </row>
    <row r="719" ht="14.25">
      <c r="E719" s="118"/>
    </row>
    <row r="720" ht="14.25">
      <c r="E720" s="118"/>
    </row>
    <row r="721" ht="14.25">
      <c r="E721" s="118"/>
    </row>
    <row r="722" ht="14.25">
      <c r="E722" s="118"/>
    </row>
    <row r="723" ht="14.25">
      <c r="E723" s="118"/>
    </row>
    <row r="724" ht="14.25">
      <c r="E724" s="118"/>
    </row>
    <row r="725" ht="14.25">
      <c r="E725" s="118"/>
    </row>
    <row r="726" ht="14.25">
      <c r="E726" s="118"/>
    </row>
    <row r="727" ht="14.25">
      <c r="E727" s="118"/>
    </row>
    <row r="728" ht="14.25">
      <c r="E728" s="118"/>
    </row>
    <row r="729" ht="14.25">
      <c r="E729" s="118"/>
    </row>
    <row r="730" ht="14.25">
      <c r="E730" s="118"/>
    </row>
    <row r="731" ht="14.25">
      <c r="E731" s="118"/>
    </row>
    <row r="732" ht="14.25">
      <c r="E732" s="118"/>
    </row>
    <row r="733" ht="14.25">
      <c r="E733" s="118"/>
    </row>
    <row r="734" ht="14.25">
      <c r="E734" s="118"/>
    </row>
    <row r="735" ht="14.25">
      <c r="E735" s="118"/>
    </row>
    <row r="736" ht="14.25">
      <c r="E736" s="118"/>
    </row>
    <row r="737" ht="14.25">
      <c r="E737" s="118"/>
    </row>
    <row r="738" ht="14.25">
      <c r="E738" s="118"/>
    </row>
    <row r="739" ht="14.25">
      <c r="E739" s="118"/>
    </row>
    <row r="740" ht="14.25">
      <c r="E740" s="118"/>
    </row>
    <row r="741" ht="14.25">
      <c r="E741" s="118"/>
    </row>
    <row r="742" ht="14.25">
      <c r="E742" s="118"/>
    </row>
    <row r="743" ht="14.25">
      <c r="E743" s="118"/>
    </row>
    <row r="744" ht="14.25">
      <c r="E744" s="118"/>
    </row>
    <row r="745" ht="14.25">
      <c r="E745" s="118"/>
    </row>
    <row r="746" ht="14.25">
      <c r="E746" s="118"/>
    </row>
    <row r="747" ht="14.25">
      <c r="E747" s="118"/>
    </row>
    <row r="748" ht="14.25">
      <c r="E748" s="118"/>
    </row>
    <row r="749" ht="14.25">
      <c r="E749" s="118"/>
    </row>
    <row r="750" ht="14.25">
      <c r="E750" s="118"/>
    </row>
    <row r="751" ht="14.25">
      <c r="E751" s="118"/>
    </row>
    <row r="752" ht="14.25">
      <c r="E752" s="118"/>
    </row>
    <row r="753" ht="14.25">
      <c r="E753" s="118"/>
    </row>
    <row r="754" ht="14.25">
      <c r="E754" s="118"/>
    </row>
    <row r="755" ht="14.25">
      <c r="E755" s="118"/>
    </row>
    <row r="756" ht="14.25">
      <c r="E756" s="118"/>
    </row>
    <row r="757" ht="14.25">
      <c r="E757" s="118"/>
    </row>
    <row r="758" ht="14.25">
      <c r="E758" s="118"/>
    </row>
    <row r="759" ht="14.25">
      <c r="E759" s="118"/>
    </row>
    <row r="760" ht="14.25">
      <c r="E760" s="118"/>
    </row>
    <row r="761" ht="14.25">
      <c r="E761" s="118"/>
    </row>
    <row r="762" ht="14.25">
      <c r="E762" s="118"/>
    </row>
    <row r="763" ht="14.25">
      <c r="E763" s="118"/>
    </row>
    <row r="764" ht="14.25">
      <c r="E764" s="118"/>
    </row>
    <row r="765" ht="14.25">
      <c r="E765" s="118"/>
    </row>
    <row r="766" ht="14.25">
      <c r="E766" s="118"/>
    </row>
    <row r="767" ht="14.25">
      <c r="E767" s="118"/>
    </row>
    <row r="768" ht="14.25">
      <c r="E768" s="118"/>
    </row>
    <row r="769" ht="14.25">
      <c r="E769" s="118"/>
    </row>
    <row r="770" ht="14.25">
      <c r="E770" s="118"/>
    </row>
    <row r="771" ht="14.25">
      <c r="E771" s="118"/>
    </row>
    <row r="772" ht="14.25">
      <c r="E772" s="118"/>
    </row>
    <row r="773" ht="14.25">
      <c r="E773" s="118"/>
    </row>
    <row r="774" ht="14.25">
      <c r="E774" s="118"/>
    </row>
    <row r="775" ht="14.25">
      <c r="E775" s="118"/>
    </row>
    <row r="776" ht="14.25">
      <c r="E776" s="118"/>
    </row>
    <row r="777" ht="14.25">
      <c r="E777" s="118"/>
    </row>
    <row r="778" ht="14.25">
      <c r="E778" s="118"/>
    </row>
    <row r="779" ht="14.25">
      <c r="E779" s="118"/>
    </row>
    <row r="780" ht="14.25">
      <c r="E780" s="118"/>
    </row>
    <row r="781" ht="14.25">
      <c r="E781" s="118"/>
    </row>
    <row r="782" ht="14.25">
      <c r="E782" s="118"/>
    </row>
    <row r="783" ht="14.25">
      <c r="E783" s="118"/>
    </row>
    <row r="784" ht="14.25">
      <c r="E784" s="118"/>
    </row>
    <row r="785" ht="14.25">
      <c r="E785" s="118"/>
    </row>
    <row r="786" ht="14.25">
      <c r="E786" s="118"/>
    </row>
    <row r="787" ht="14.25">
      <c r="E787" s="118"/>
    </row>
    <row r="788" ht="14.25">
      <c r="E788" s="118"/>
    </row>
    <row r="789" ht="14.25">
      <c r="E789" s="118"/>
    </row>
    <row r="790" ht="14.25">
      <c r="E790" s="118"/>
    </row>
    <row r="791" ht="14.25">
      <c r="E791" s="118"/>
    </row>
    <row r="792" ht="14.25">
      <c r="E792" s="118"/>
    </row>
    <row r="793" ht="14.25">
      <c r="E793" s="118"/>
    </row>
    <row r="794" ht="14.25">
      <c r="E794" s="118"/>
    </row>
    <row r="795" ht="14.25">
      <c r="E795" s="118"/>
    </row>
    <row r="796" ht="14.25">
      <c r="E796" s="118"/>
    </row>
    <row r="797" ht="14.25">
      <c r="E797" s="118"/>
    </row>
    <row r="798" ht="14.25">
      <c r="E798" s="118"/>
    </row>
    <row r="799" ht="14.25">
      <c r="E799" s="118"/>
    </row>
    <row r="800" ht="14.25">
      <c r="E800" s="118"/>
    </row>
    <row r="801" ht="14.25">
      <c r="E801" s="118"/>
    </row>
    <row r="802" ht="14.25">
      <c r="E802" s="118"/>
    </row>
    <row r="803" ht="14.25">
      <c r="E803" s="118"/>
    </row>
    <row r="804" ht="14.25">
      <c r="E804" s="118"/>
    </row>
    <row r="805" ht="14.25">
      <c r="E805" s="118"/>
    </row>
    <row r="806" ht="14.25">
      <c r="E806" s="118"/>
    </row>
    <row r="807" ht="14.25">
      <c r="E807" s="118"/>
    </row>
    <row r="808" ht="14.25">
      <c r="E808" s="118"/>
    </row>
    <row r="809" ht="14.25">
      <c r="E809" s="118"/>
    </row>
    <row r="810" ht="14.25">
      <c r="E810" s="118"/>
    </row>
    <row r="811" ht="14.25">
      <c r="E811" s="118"/>
    </row>
    <row r="812" ht="14.25">
      <c r="E812" s="118"/>
    </row>
    <row r="813" ht="14.25">
      <c r="E813" s="118"/>
    </row>
    <row r="814" ht="14.25">
      <c r="E814" s="118"/>
    </row>
    <row r="815" ht="14.25">
      <c r="E815" s="118"/>
    </row>
    <row r="816" ht="14.25">
      <c r="E816" s="118"/>
    </row>
    <row r="817" ht="14.25">
      <c r="E817" s="118"/>
    </row>
    <row r="818" ht="14.25">
      <c r="E818" s="118"/>
    </row>
    <row r="819" ht="14.25">
      <c r="E819" s="118"/>
    </row>
    <row r="820" ht="14.25">
      <c r="E820" s="118"/>
    </row>
  </sheetData>
  <sheetProtection/>
  <protectedRanges>
    <protectedRange sqref="D191" name="区域1_11_1_5"/>
    <protectedRange sqref="C190" name="区域1_11_1_3"/>
    <protectedRange sqref="B191" name="区域1_26_7_2_2"/>
    <protectedRange sqref="D191" name="区域1_11_1_1_1_1_2_1"/>
    <protectedRange sqref="K256" name="区域1_1_3_3_5_1_1"/>
    <protectedRange sqref="K261" name="区域1_1_3_3_5_5_6"/>
    <protectedRange sqref="K120" name="区域1_1_3_3_5_5_2_3"/>
    <protectedRange sqref="B57" name="区域1_5"/>
    <protectedRange sqref="K57" name="区域1_1_3_3_5_5_4"/>
    <protectedRange sqref="B59" name="区域1_5_2_1"/>
    <protectedRange sqref="D68" name="区域2_1"/>
    <protectedRange sqref="K103:K104" name="区域1_1_3_3_5_5_2_1_1"/>
    <protectedRange sqref="K153" name="区域1_1_3_3_5_5_5_1"/>
    <protectedRange sqref="C178 B130:C130" name="区域1_11_1_3_1"/>
    <protectedRange sqref="B194 B184:B185" name="区域1_26_7_2"/>
    <protectedRange sqref="C194 C184:C185" name="区域1_11_1"/>
    <protectedRange sqref="D184" name="区域1_11_1_1"/>
    <protectedRange sqref="B190 B192" name="区域1_1_3_3_4_1"/>
    <protectedRange sqref="D185" name="区域1_11_1_1_1_1_2"/>
    <protectedRange sqref="K196" name="区域1_1_3_3_5_5_5_2"/>
    <protectedRange sqref="B264" name="区域1_1_3_3_4"/>
    <protectedRange sqref="K82" name="区域1_1_3_3_5_5_8_1"/>
    <protectedRange sqref="C256" name="区域1_11_1_2_2_1_1_1"/>
    <protectedRange sqref="K256" name="区域1_1_3_3_5_1_1_1"/>
    <protectedRange sqref="L256" name="区域1_2_40_1"/>
    <protectedRange sqref="K261" name="区域1_1_3_3_5_5_6_1"/>
    <protectedRange sqref="L267:L277" name="区域1_2_40_1_1"/>
    <protectedRange sqref="K256" name="区域1_1_3_3_5_5_2_2"/>
    <protectedRange sqref="B264" name="区域1_1_3_3_4_2"/>
    <protectedRange sqref="K249" name="区域1_1_3_3_5_5_1_4"/>
    <protectedRange sqref="K269" name="区域1_1_3_3_5_5_7_1"/>
    <protectedRange sqref="K285:K286" name="区域1_1_3_3_5_5_2"/>
  </protectedRanges>
  <mergeCells count="38">
    <mergeCell ref="A1:L1"/>
    <mergeCell ref="A2:L2"/>
    <mergeCell ref="A3:B3"/>
    <mergeCell ref="I3:L3"/>
    <mergeCell ref="E4:H4"/>
    <mergeCell ref="A6:C6"/>
    <mergeCell ref="A7:C7"/>
    <mergeCell ref="A8:C8"/>
    <mergeCell ref="A9:C9"/>
    <mergeCell ref="A32:C32"/>
    <mergeCell ref="A39:C39"/>
    <mergeCell ref="A40:C40"/>
    <mergeCell ref="A58:C58"/>
    <mergeCell ref="A63:C63"/>
    <mergeCell ref="A64:C64"/>
    <mergeCell ref="A83:C83"/>
    <mergeCell ref="A87:C87"/>
    <mergeCell ref="A88:C88"/>
    <mergeCell ref="A113:C113"/>
    <mergeCell ref="A124:C124"/>
    <mergeCell ref="A125:C125"/>
    <mergeCell ref="A154:C154"/>
    <mergeCell ref="A168:C168"/>
    <mergeCell ref="A169:C169"/>
    <mergeCell ref="A197:C197"/>
    <mergeCell ref="A210:C210"/>
    <mergeCell ref="A211:C211"/>
    <mergeCell ref="A225:C225"/>
    <mergeCell ref="A247:C247"/>
    <mergeCell ref="A248:C248"/>
    <mergeCell ref="A285:C285"/>
    <mergeCell ref="A4:A5"/>
    <mergeCell ref="B4:B5"/>
    <mergeCell ref="C4:C5"/>
    <mergeCell ref="I4:I5"/>
    <mergeCell ref="J4:J5"/>
    <mergeCell ref="K4:K5"/>
    <mergeCell ref="L4:L5"/>
  </mergeCells>
  <printOptions horizontalCentered="1"/>
  <pageMargins left="0.2362204724409449" right="0.2362204724409449" top="0.4724409448818898" bottom="0.4330708661417323" header="0.31496062992125984" footer="0.2362204724409449"/>
  <pageSetup firstPageNumber="3" useFirstPageNumber="1" horizontalDpi="600" verticalDpi="600" orientation="landscape" paperSize="9" scale="85"/>
  <headerFooter differentOddEven="1" alignWithMargins="0">
    <oddFooter>&amp;R&amp;16— &amp;P —</oddFooter>
    <evenFooter>&amp;L&amp;16— &amp;P —</evenFooter>
  </headerFooter>
  <ignoredErrors>
    <ignoredError sqref="E197" formula="1"/>
    <ignoredError sqref="E168:E169 E63 E32 E247 E124 E113 E87 E39 E225 E154 E58 E210 E7:E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qgxd20180302</cp:lastModifiedBy>
  <cp:lastPrinted>2019-05-16T09:24:28Z</cp:lastPrinted>
  <dcterms:created xsi:type="dcterms:W3CDTF">2013-09-03T03:38:59Z</dcterms:created>
  <dcterms:modified xsi:type="dcterms:W3CDTF">2022-03-01T07:04:04Z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ubyTemplate">
    <vt:lpwstr>14</vt:lpwstr>
  </property>
  <property fmtid="{D5CDD505-2E9C-101B-9397-08002B2CF9AE}" pid="5" name="I">
    <vt:lpwstr>BB580D376CAF42D4B56262BF39875C75</vt:lpwstr>
  </property>
</Properties>
</file>